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4" sheetId="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6" name="ID_A79BB9D87D5749E0A1AEF88445C965AD" descr="微信图片_20260604141530_29_83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356985" y="3237865"/>
          <a:ext cx="7565390" cy="10259695"/>
        </a:xfrm>
        <a:prstGeom prst="rect">
          <a:avLst/>
        </a:prstGeom>
      </xdr:spPr>
    </xdr:pic>
  </etc:cellImage>
  <etc:cellImage>
    <xdr:pic>
      <xdr:nvPicPr>
        <xdr:cNvPr id="16" name="ID_9E9C05B2DFCA4033B87EF95B02C3E051" descr="微信图片_20260604141410_19_83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695315" y="1925320"/>
          <a:ext cx="7566025" cy="10246995"/>
        </a:xfrm>
        <a:prstGeom prst="rect">
          <a:avLst/>
        </a:prstGeom>
      </xdr:spPr>
    </xdr:pic>
  </etc:cellImage>
  <etc:cellImage>
    <xdr:pic>
      <xdr:nvPicPr>
        <xdr:cNvPr id="17" name="ID_8F93890CA45D4CAAA5F16462DBAA66AF" descr="微信图片_20260604141512_20_833"/>
        <xdr:cNvPicPr/>
      </xdr:nvPicPr>
      <xdr:blipFill>
        <a:blip r:embed="rId3"/>
        <a:stretch>
          <a:fillRect/>
        </a:stretch>
      </xdr:blipFill>
      <xdr:spPr>
        <a:xfrm>
          <a:off x="5741670" y="2322195"/>
          <a:ext cx="5255895" cy="5476240"/>
        </a:xfrm>
        <a:prstGeom prst="rect">
          <a:avLst/>
        </a:prstGeom>
      </xdr:spPr>
    </xdr:pic>
  </etc:cellImage>
  <etc:cellImage>
    <xdr:pic>
      <xdr:nvPicPr>
        <xdr:cNvPr id="18" name="ID_4C541DF0C581426CA8A2CFCB4D2773FB" descr="微信图片_20260604141514_21_833"/>
        <xdr:cNvPicPr/>
      </xdr:nvPicPr>
      <xdr:blipFill>
        <a:blip r:embed="rId4"/>
        <a:stretch>
          <a:fillRect/>
        </a:stretch>
      </xdr:blipFill>
      <xdr:spPr>
        <a:xfrm>
          <a:off x="6388100" y="2889250"/>
          <a:ext cx="5255895" cy="5463540"/>
        </a:xfrm>
        <a:prstGeom prst="rect">
          <a:avLst/>
        </a:prstGeom>
      </xdr:spPr>
    </xdr:pic>
  </etc:cellImage>
  <etc:cellImage>
    <xdr:pic>
      <xdr:nvPicPr>
        <xdr:cNvPr id="19" name="ID_8F929DB8B1D3435ABF49CD79DE5F7DC9" descr="微信图片_20260604141521_22_833"/>
        <xdr:cNvPicPr/>
      </xdr:nvPicPr>
      <xdr:blipFill>
        <a:blip r:embed="rId5"/>
        <a:stretch>
          <a:fillRect/>
        </a:stretch>
      </xdr:blipFill>
      <xdr:spPr>
        <a:xfrm>
          <a:off x="6111240" y="3804920"/>
          <a:ext cx="5255895" cy="5457190"/>
        </a:xfrm>
        <a:prstGeom prst="rect">
          <a:avLst/>
        </a:prstGeom>
      </xdr:spPr>
    </xdr:pic>
  </etc:cellImage>
  <etc:cellImage>
    <xdr:pic>
      <xdr:nvPicPr>
        <xdr:cNvPr id="20" name="ID_F6BFB83DDD4D4A5FB0E361B96E562E76" descr="微信图片_20260604141522_23_833"/>
        <xdr:cNvPicPr/>
      </xdr:nvPicPr>
      <xdr:blipFill>
        <a:blip r:embed="rId6"/>
        <a:stretch>
          <a:fillRect/>
        </a:stretch>
      </xdr:blipFill>
      <xdr:spPr>
        <a:xfrm>
          <a:off x="6443345" y="3999230"/>
          <a:ext cx="5255895" cy="5450840"/>
        </a:xfrm>
        <a:prstGeom prst="rect">
          <a:avLst/>
        </a:prstGeom>
      </xdr:spPr>
    </xdr:pic>
  </etc:cellImage>
  <etc:cellImage>
    <xdr:pic>
      <xdr:nvPicPr>
        <xdr:cNvPr id="21" name="ID_BEDA6164424242EFB58F61F17CE8383B" descr="微信图片_20260604141524_24_833"/>
        <xdr:cNvPicPr/>
      </xdr:nvPicPr>
      <xdr:blipFill>
        <a:blip r:embed="rId7"/>
        <a:stretch>
          <a:fillRect/>
        </a:stretch>
      </xdr:blipFill>
      <xdr:spPr>
        <a:xfrm>
          <a:off x="6595745" y="4615180"/>
          <a:ext cx="5255895" cy="5438140"/>
        </a:xfrm>
        <a:prstGeom prst="rect">
          <a:avLst/>
        </a:prstGeom>
      </xdr:spPr>
    </xdr:pic>
  </etc:cellImage>
  <etc:cellImage>
    <xdr:pic>
      <xdr:nvPicPr>
        <xdr:cNvPr id="22" name="ID_7AA62B293E7444BF92656F672B67219F" descr="微信图片_20260604141525_25_833"/>
        <xdr:cNvPicPr/>
      </xdr:nvPicPr>
      <xdr:blipFill>
        <a:blip r:embed="rId8"/>
        <a:stretch>
          <a:fillRect/>
        </a:stretch>
      </xdr:blipFill>
      <xdr:spPr>
        <a:xfrm>
          <a:off x="6593840" y="4990465"/>
          <a:ext cx="5255895" cy="5431790"/>
        </a:xfrm>
        <a:prstGeom prst="rect">
          <a:avLst/>
        </a:prstGeom>
      </xdr:spPr>
    </xdr:pic>
  </etc:cellImage>
  <etc:cellImage>
    <xdr:pic>
      <xdr:nvPicPr>
        <xdr:cNvPr id="23" name="ID_0B8A51E4AF76492DB6C73DC3F8EB9C80" descr="微信图片_20260604141526_26_833"/>
        <xdr:cNvPicPr/>
      </xdr:nvPicPr>
      <xdr:blipFill>
        <a:blip r:embed="rId9"/>
        <a:stretch>
          <a:fillRect/>
        </a:stretch>
      </xdr:blipFill>
      <xdr:spPr>
        <a:xfrm>
          <a:off x="6793865" y="5434330"/>
          <a:ext cx="5255895" cy="5419090"/>
        </a:xfrm>
        <a:prstGeom prst="rect">
          <a:avLst/>
        </a:prstGeom>
      </xdr:spPr>
    </xdr:pic>
  </etc:cellImage>
  <etc:cellImage>
    <xdr:pic>
      <xdr:nvPicPr>
        <xdr:cNvPr id="24" name="ID_9E9277A79C124E029540A4920B3C09E6" descr="微信图片_20260604141528_27_833"/>
        <xdr:cNvPicPr/>
      </xdr:nvPicPr>
      <xdr:blipFill>
        <a:blip r:embed="rId10"/>
        <a:stretch>
          <a:fillRect/>
        </a:stretch>
      </xdr:blipFill>
      <xdr:spPr>
        <a:xfrm>
          <a:off x="7046595" y="5857240"/>
          <a:ext cx="5255895" cy="5412740"/>
        </a:xfrm>
        <a:prstGeom prst="rect">
          <a:avLst/>
        </a:prstGeom>
      </xdr:spPr>
    </xdr:pic>
  </etc:cellImage>
  <etc:cellImage>
    <xdr:pic>
      <xdr:nvPicPr>
        <xdr:cNvPr id="25" name="ID_92DBC96738434567B2442CBFF9C99FA1" descr="微信图片_20260604141529_28_833"/>
        <xdr:cNvPicPr/>
      </xdr:nvPicPr>
      <xdr:blipFill>
        <a:blip r:embed="rId11"/>
        <a:stretch>
          <a:fillRect/>
        </a:stretch>
      </xdr:blipFill>
      <xdr:spPr>
        <a:xfrm>
          <a:off x="7179945" y="6291580"/>
          <a:ext cx="5255895" cy="5400040"/>
        </a:xfrm>
        <a:prstGeom prst="rect">
          <a:avLst/>
        </a:prstGeom>
      </xdr:spPr>
    </xdr:pic>
  </etc:cellImage>
  <etc:cellImage>
    <xdr:pic>
      <xdr:nvPicPr>
        <xdr:cNvPr id="15" name="ID_3BFDF296BF60441AA8ADB1135413EE12" descr="微信图片_20260604141406_18_833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6739255" y="1419225"/>
          <a:ext cx="7569200" cy="10248265"/>
        </a:xfrm>
        <a:prstGeom prst="rect">
          <a:avLst/>
        </a:prstGeom>
      </xdr:spPr>
    </xdr:pic>
  </etc:cellImage>
  <etc:cellImage>
    <xdr:pic>
      <xdr:nvPicPr>
        <xdr:cNvPr id="2" name="ID_B43984175E2441EF94755717947F80E9" descr="IMG_20260508_145824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5502910" y="874395"/>
          <a:ext cx="7559040" cy="1024382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<sst xmlns="http://schemas.openxmlformats.org/spreadsheetml/2006/main" count="46" uniqueCount="36">
  <si>
    <t>新扬高速沿线13个高炮广告牌坐标录入表</t>
  </si>
  <si>
    <t>序号</t>
  </si>
  <si>
    <t>位置（乡镇/街道）</t>
  </si>
  <si>
    <t>桩号</t>
  </si>
  <si>
    <t>坐标</t>
  </si>
  <si>
    <t>照片</t>
  </si>
  <si>
    <t>备注</t>
  </si>
  <si>
    <t>鲍集</t>
  </si>
  <si>
    <t>K147+206.572</t>
  </si>
  <si>
    <t>33.16853777°N,118.26977270°E</t>
  </si>
  <si>
    <t>盱城</t>
  </si>
  <si>
    <t>K180+477.688</t>
  </si>
  <si>
    <t>33.011934°N,118.561391°E</t>
  </si>
  <si>
    <t>太和</t>
  </si>
  <si>
    <t>K181+565.870</t>
  </si>
  <si>
    <t>33.001608°N,118.573268°E</t>
  </si>
  <si>
    <t>黄花塘</t>
  </si>
  <si>
    <t>K196+600</t>
  </si>
  <si>
    <t>32.902006°N,118.674131°E</t>
  </si>
  <si>
    <t>K197+686.077</t>
  </si>
  <si>
    <t>32.895731°N,118.681531°E</t>
  </si>
  <si>
    <t>K198+544.117</t>
  </si>
  <si>
    <t>32.891014°N,118.688493°E</t>
  </si>
  <si>
    <t>K198+673.999</t>
  </si>
  <si>
    <t>32.888920°N,118.687062°E</t>
  </si>
  <si>
    <t>K199+000</t>
  </si>
  <si>
    <t>32.887177°N,118.692061°E</t>
  </si>
  <si>
    <t>K200+600</t>
  </si>
  <si>
    <t>32.881583°N,118.708233°E</t>
  </si>
  <si>
    <t>32.880458°N,118.708038°E</t>
  </si>
  <si>
    <t>K201+100</t>
  </si>
  <si>
    <t>32.878798°N,118.712454°E</t>
  </si>
  <si>
    <t>K201+962.025</t>
  </si>
  <si>
    <t>32.875969°N,118.720561°E</t>
  </si>
  <si>
    <t>K202+143.341</t>
  </si>
  <si>
    <t>32.874470°N,118.720932°E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</si>
</sst>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6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media/image9.jpeg"/><Relationship Id="rId8" Type="http://schemas.openxmlformats.org/officeDocument/2006/relationships/image" Target="media/image8.jpeg"/><Relationship Id="rId7" Type="http://schemas.openxmlformats.org/officeDocument/2006/relationships/image" Target="media/image7.jpe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jpeg"/><Relationship Id="rId3" Type="http://schemas.openxmlformats.org/officeDocument/2006/relationships/image" Target="media/image3.jpeg"/><Relationship Id="rId2" Type="http://schemas.openxmlformats.org/officeDocument/2006/relationships/image" Target="media/image2.jpeg"/><Relationship Id="rId13" Type="http://schemas.openxmlformats.org/officeDocument/2006/relationships/image" Target="media/image13.jpeg"/><Relationship Id="rId12" Type="http://schemas.openxmlformats.org/officeDocument/2006/relationships/image" Target="media/image12.jpeg"/><Relationship Id="rId11" Type="http://schemas.openxmlformats.org/officeDocument/2006/relationships/image" Target="media/image11.jpeg"/><Relationship Id="rId10" Type="http://schemas.openxmlformats.org/officeDocument/2006/relationships/image" Target="media/image10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85" zoomScaleNormal="85" workbookViewId="0">
      <selection activeCell="F10" sqref="F10"/>
    </sheetView>
  </sheetViews>
  <sheetFormatPr defaultColWidth="9" defaultRowHeight="13.5"/>
  <cols>
    <col min="2" max="2" width="16.375" customWidth="1"/>
    <col min="3" max="3" width="17.75" customWidth="1"/>
    <col min="4" max="4" width="29" customWidth="1"/>
    <col min="5" max="5" width="33.75" customWidth="1"/>
    <col min="6" max="6" width="31.625" customWidth="1"/>
  </cols>
  <sheetData>
    <row r="1" ht="33.75" spans="1:9">
      <c r="A1" s="1" t="s">
        <v>0</v>
      </c>
      <c r="B1" s="1"/>
      <c r="C1" s="1"/>
      <c r="D1" s="1"/>
      <c r="E1" s="1"/>
      <c r="F1" s="1"/>
    </row>
    <row r="2" ht="3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35" customHeight="1" spans="1:9">
      <c r="A3" s="3">
        <v>1</v>
      </c>
      <c r="B3" s="2" t="s">
        <v>7</v>
      </c>
      <c r="C3" s="2" t="s">
        <v>8</v>
      </c>
      <c r="D3" s="4" t="s">
        <v>9</v>
      </c>
      <c r="E3" s="5" t="str">
        <f>_xlfn.DISPIMG("ID_B43984175E2441EF94755717947F80E9",1)</f>
        <v>=DISPIMG("ID_B43984175E2441EF94755717947F80E9",1)</v>
      </c>
      <c r="F3" s="2"/>
    </row>
    <row r="4" ht="35" customHeight="1" spans="1:9">
      <c r="A4" s="3">
        <v>2</v>
      </c>
      <c r="B4" s="2" t="s">
        <v>10</v>
      </c>
      <c r="C4" s="2" t="s">
        <v>11</v>
      </c>
      <c r="D4" s="4" t="s">
        <v>12</v>
      </c>
      <c r="E4" s="2" t="str">
        <f>_xlfn.DISPIMG("ID_3BFDF296BF60441AA8ADB1135413EE12",1)</f>
        <v>=DISPIMG("ID_3BFDF296BF60441AA8ADB1135413EE12",1)</v>
      </c>
      <c r="F4" s="6"/>
    </row>
    <row r="5" ht="35" customHeight="1" spans="1:9">
      <c r="A5" s="3">
        <v>3</v>
      </c>
      <c r="B5" s="2" t="s">
        <v>13</v>
      </c>
      <c r="C5" s="2" t="s">
        <v>14</v>
      </c>
      <c r="D5" s="4" t="s">
        <v>15</v>
      </c>
      <c r="E5" s="5" t="str">
        <f>_xlfn.DISPIMG("ID_9E9C05B2DFCA4033B87EF95B02C3E051",1)</f>
        <v>=DISPIMG("ID_9E9C05B2DFCA4033B87EF95B02C3E051",1)</v>
      </c>
      <c r="F5" s="6"/>
    </row>
    <row r="6" ht="35" customHeight="1" spans="1:9">
      <c r="A6" s="3">
        <v>4</v>
      </c>
      <c r="B6" s="2" t="s">
        <v>16</v>
      </c>
      <c r="C6" s="2" t="s">
        <v>17</v>
      </c>
      <c r="D6" s="4" t="s">
        <v>18</v>
      </c>
      <c r="E6" s="5" t="str">
        <f>_xlfn.DISPIMG("ID_8F93890CA45D4CAAA5F16462DBAA66AF",1)</f>
        <v>=DISPIMG("ID_8F93890CA45D4CAAA5F16462DBAA66AF",1)</v>
      </c>
      <c r="F6" s="6"/>
    </row>
    <row r="7" ht="35" customHeight="1" spans="1:9">
      <c r="A7" s="3">
        <v>5</v>
      </c>
      <c r="B7" s="2" t="s">
        <v>16</v>
      </c>
      <c r="C7" s="2" t="s">
        <v>19</v>
      </c>
      <c r="D7" s="4" t="s">
        <v>20</v>
      </c>
      <c r="E7" s="5" t="str">
        <f>_xlfn.DISPIMG("ID_4C541DF0C581426CA8A2CFCB4D2773FB",1)</f>
        <v>=DISPIMG("ID_4C541DF0C581426CA8A2CFCB4D2773FB",1)</v>
      </c>
      <c r="F7" s="6"/>
      <c r="I7" s="4"/>
    </row>
    <row r="8" ht="35" customHeight="1" spans="1:9">
      <c r="A8" s="3">
        <v>6</v>
      </c>
      <c r="B8" s="2" t="s">
        <v>16</v>
      </c>
      <c r="C8" s="2" t="s">
        <v>21</v>
      </c>
      <c r="D8" s="4" t="s">
        <v>22</v>
      </c>
      <c r="E8" s="5" t="str">
        <f>_xlfn.DISPIMG("ID_A79BB9D87D5749E0A1AEF88445C965AD",1)</f>
        <v>=DISPIMG("ID_A79BB9D87D5749E0A1AEF88445C965AD",1)</v>
      </c>
      <c r="F8" s="6"/>
    </row>
    <row r="9" ht="35" customHeight="1" spans="1:9">
      <c r="A9" s="3">
        <v>7</v>
      </c>
      <c r="B9" s="2" t="s">
        <v>16</v>
      </c>
      <c r="C9" s="2" t="s">
        <v>23</v>
      </c>
      <c r="D9" s="4" t="s">
        <v>24</v>
      </c>
      <c r="E9" s="5" t="str">
        <f>_xlfn.DISPIMG("ID_8F929DB8B1D3435ABF49CD79DE5F7DC9",1)</f>
        <v>=DISPIMG("ID_8F929DB8B1D3435ABF49CD79DE5F7DC9",1)</v>
      </c>
      <c r="F9" s="6"/>
    </row>
    <row r="10" ht="35" customHeight="1" spans="1:9">
      <c r="A10" s="3">
        <v>8</v>
      </c>
      <c r="B10" s="2" t="s">
        <v>16</v>
      </c>
      <c r="C10" s="2" t="s">
        <v>25</v>
      </c>
      <c r="D10" s="4" t="s">
        <v>26</v>
      </c>
      <c r="E10" s="5" t="str">
        <f>_xlfn.DISPIMG("ID_F6BFB83DDD4D4A5FB0E361B96E562E76",1)</f>
        <v>=DISPIMG("ID_F6BFB83DDD4D4A5FB0E361B96E562E76",1)</v>
      </c>
      <c r="F10" s="6"/>
    </row>
    <row r="11" ht="35" customHeight="1" spans="1:9">
      <c r="A11" s="3">
        <v>9</v>
      </c>
      <c r="B11" s="2" t="s">
        <v>16</v>
      </c>
      <c r="C11" s="2" t="s">
        <v>27</v>
      </c>
      <c r="D11" s="4" t="s">
        <v>28</v>
      </c>
      <c r="E11" s="5" t="str">
        <f>_xlfn.DISPIMG("ID_BEDA6164424242EFB58F61F17CE8383B",1)</f>
        <v>=DISPIMG("ID_BEDA6164424242EFB58F61F17CE8383B",1)</v>
      </c>
      <c r="F11" s="6"/>
    </row>
    <row r="12" ht="35" customHeight="1" spans="1:9">
      <c r="A12" s="3">
        <v>10</v>
      </c>
      <c r="B12" s="2" t="s">
        <v>16</v>
      </c>
      <c r="C12" s="2" t="s">
        <v>27</v>
      </c>
      <c r="D12" s="4" t="s">
        <v>29</v>
      </c>
      <c r="E12" s="5" t="str">
        <f>_xlfn.DISPIMG("ID_7AA62B293E7444BF92656F672B67219F",1)</f>
        <v>=DISPIMG("ID_7AA62B293E7444BF92656F672B67219F",1)</v>
      </c>
      <c r="F12" s="6"/>
    </row>
    <row r="13" ht="35" customHeight="1" spans="1:9">
      <c r="A13" s="3">
        <v>11</v>
      </c>
      <c r="B13" s="2" t="s">
        <v>16</v>
      </c>
      <c r="C13" s="2" t="s">
        <v>30</v>
      </c>
      <c r="D13" s="4" t="s">
        <v>31</v>
      </c>
      <c r="E13" s="5" t="str">
        <f>_xlfn.DISPIMG("ID_0B8A51E4AF76492DB6C73DC3F8EB9C80",1)</f>
        <v>=DISPIMG("ID_0B8A51E4AF76492DB6C73DC3F8EB9C80",1)</v>
      </c>
      <c r="F13" s="6"/>
    </row>
    <row r="14" ht="35" customHeight="1" spans="1:9">
      <c r="A14" s="3">
        <v>12</v>
      </c>
      <c r="B14" s="2" t="s">
        <v>16</v>
      </c>
      <c r="C14" s="2" t="s">
        <v>32</v>
      </c>
      <c r="D14" s="4" t="s">
        <v>33</v>
      </c>
      <c r="E14" s="5" t="str">
        <f>_xlfn.DISPIMG("ID_9E9277A79C124E029540A4920B3C09E6",1)</f>
        <v>=DISPIMG("ID_9E9277A79C124E029540A4920B3C09E6",1)</v>
      </c>
      <c r="F14" s="6"/>
    </row>
    <row r="15" ht="35" customHeight="1" spans="1:9">
      <c r="A15" s="3">
        <v>13</v>
      </c>
      <c r="B15" s="2" t="s">
        <v>16</v>
      </c>
      <c r="C15" s="2" t="s">
        <v>34</v>
      </c>
      <c r="D15" s="4" t="s">
        <v>35</v>
      </c>
      <c r="E15" s="5" t="str">
        <f>_xlfn.DISPIMG("ID_92DBC96738434567B2442CBFF9C99FA1",1)</f>
        <v>=DISPIMG("ID_92DBC96738434567B2442CBFF9C99FA1",1)</v>
      </c>
      <c r="F15" s="6"/>
    </row>
    <row r="16" ht="35" customHeight="1" spans="1:9">
      <c r="A16" s="7"/>
      <c r="B16" s="7"/>
      <c r="C16" s="7"/>
      <c r="D16" s="7"/>
      <c r="E16" s="7"/>
    </row>
    <row r="17" ht="35" customHeight="1"/>
  </sheetData>
  <mergeCells count="2">
    <mergeCell ref="A1:F1"/>
    <mergeCell ref="A16:E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我就是丶开不了口</cp:lastModifiedBy>
  <dcterms:created xsi:type="dcterms:W3CDTF">2026-05-09T09:02:00Z</dcterms:created>
  <dcterms:modified xsi:type="dcterms:W3CDTF">2026-06-04T09:58:47Z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1D09EC72D17640C09ECE13362E444865_12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