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8800" windowHeight="12375"/>
  </bookViews>
  <sheets>
    <sheet name="Sheet1" sheetId="1" r:id="rId1"/>
  </sheets>
  <definedNames>
    <definedName name="_xlnm._FilterDatabase" localSheetId="0" hidden="1">Sheet1!$A$3:$H$10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3" name="ID_7F2E72AC34B941189BD395280D38AB5A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4343400" y="1787525"/>
          <a:ext cx="13716000" cy="77152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" name="ID_A2E030CF63E34EE3824EF2DA1B9BEE8E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4343400" y="1787525"/>
          <a:ext cx="7753350" cy="44005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" name="ID_D9C23169FF104C4086A5C84375EFF9D2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4324350" y="2784475"/>
          <a:ext cx="7686675" cy="43338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" name="ID_9CAA313924684E42B83608E9F4B8AC2A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4362450" y="3819525"/>
          <a:ext cx="7667625" cy="42957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" name="ID_19D15DD076DE462681D5CBF0A9E4CCA4" descr="68c4491ea0b44edeafa5b6604e46266a"/>
        <xdr:cNvPicPr/>
      </xdr:nvPicPr>
      <xdr:blipFill>
        <a:blip r:embed="rId5"/>
        <a:stretch>
          <a:fillRect/>
        </a:stretch>
      </xdr:blipFill>
      <xdr:spPr>
        <a:xfrm>
          <a:off x="0" y="0"/>
          <a:ext cx="6858000" cy="2924175"/>
        </a:xfrm>
        <a:prstGeom prst="rect">
          <a:avLst/>
        </a:prstGeom>
      </xdr:spPr>
    </xdr:pic>
  </etc:cellImage>
  <etc:cellImage>
    <xdr:pic>
      <xdr:nvPicPr>
        <xdr:cNvPr id="8" name="ID_F516BC1FB4F34E3EA6FE766F38DD014C" descr="73bc5b7e951a4564bf7841b2237fd922"/>
        <xdr:cNvPicPr/>
      </xdr:nvPicPr>
      <xdr:blipFill>
        <a:blip r:embed="rId6"/>
        <a:stretch>
          <a:fillRect/>
        </a:stretch>
      </xdr:blipFill>
      <xdr:spPr>
        <a:xfrm>
          <a:off x="0" y="0"/>
          <a:ext cx="6858000" cy="1657350"/>
        </a:xfrm>
        <a:prstGeom prst="rect">
          <a:avLst/>
        </a:prstGeom>
      </xdr:spPr>
    </xdr:pic>
  </etc:cellImage>
  <etc:cellImage>
    <xdr:pic>
      <xdr:nvPicPr>
        <xdr:cNvPr id="9" name="ID_C8C14466B8754E43BD2C61F8178E48DC" descr="88ca3ada70a74f05a892841385eaf3a7"/>
        <xdr:cNvPicPr/>
      </xdr:nvPicPr>
      <xdr:blipFill>
        <a:blip r:embed="rId7"/>
        <a:stretch>
          <a:fillRect/>
        </a:stretch>
      </xdr:blipFill>
      <xdr:spPr>
        <a:xfrm>
          <a:off x="0" y="0"/>
          <a:ext cx="6858000" cy="3819525"/>
        </a:xfrm>
        <a:prstGeom prst="rect">
          <a:avLst/>
        </a:prstGeom>
      </xdr:spPr>
    </xdr:pic>
  </etc:cellImage>
  <etc:cellImage>
    <xdr:pic>
      <xdr:nvPicPr>
        <xdr:cNvPr id="10" name="ID_27B281E2AFA242F9A1FD23FEA250148F" descr="a9c24a5191bb4e56af0e07fe33e92f85"/>
        <xdr:cNvPicPr/>
      </xdr:nvPicPr>
      <xdr:blipFill>
        <a:blip r:embed="rId8"/>
        <a:stretch>
          <a:fillRect/>
        </a:stretch>
      </xdr:blipFill>
      <xdr:spPr>
        <a:xfrm>
          <a:off x="0" y="0"/>
          <a:ext cx="6858000" cy="2609850"/>
        </a:xfrm>
        <a:prstGeom prst="rect">
          <a:avLst/>
        </a:prstGeom>
      </xdr:spPr>
    </xdr:pic>
  </etc:cellImage>
  <etc:cellImage>
    <xdr:pic>
      <xdr:nvPicPr>
        <xdr:cNvPr id="11" name="ID_E39D3966EFD348B78333E88F7F784040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4324350" y="4346575"/>
          <a:ext cx="13716000" cy="18288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" name="ID_4DBF97CD0B2840D2B722E760DB02673D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4419600" y="4911725"/>
          <a:ext cx="38404800" cy="288036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" name="ID_A2321DFDCF8B47DB952FC022737E9F98" descr="f4a4fd46dec847099efc1fbac6a9d4eb"/>
        <xdr:cNvPicPr/>
      </xdr:nvPicPr>
      <xdr:blipFill>
        <a:blip r:embed="rId11"/>
        <a:stretch>
          <a:fillRect/>
        </a:stretch>
      </xdr:blipFill>
      <xdr:spPr>
        <a:xfrm>
          <a:off x="0" y="0"/>
          <a:ext cx="6858000" cy="6210300"/>
        </a:xfrm>
        <a:prstGeom prst="rect">
          <a:avLst/>
        </a:prstGeom>
      </xdr:spPr>
    </xdr:pic>
  </etc:cellImage>
  <etc:cellImage>
    <xdr:pic>
      <xdr:nvPicPr>
        <xdr:cNvPr id="14" name="ID_7C67F10FFA3C48BBB76AF9407C90A80B" descr="4cf8d8b4609f491aa876d37b79680991"/>
        <xdr:cNvPicPr/>
      </xdr:nvPicPr>
      <xdr:blipFill>
        <a:blip r:embed="rId12"/>
        <a:stretch>
          <a:fillRect/>
        </a:stretch>
      </xdr:blipFill>
      <xdr:spPr>
        <a:xfrm>
          <a:off x="0" y="0"/>
          <a:ext cx="6858000" cy="3067050"/>
        </a:xfrm>
        <a:prstGeom prst="rect">
          <a:avLst/>
        </a:prstGeom>
      </xdr:spPr>
    </xdr:pic>
  </etc:cellImage>
  <etc:cellImage>
    <xdr:pic>
      <xdr:nvPicPr>
        <xdr:cNvPr id="15" name="ID_C96B1FC098AA4473BA2B734109AC2541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5761355" y="5331460"/>
          <a:ext cx="13716000" cy="18288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6" name="ID_0C4A2EEE398A4F998110C144698CD2EA" descr="170bc1100c694fe1892dc704a5988eb0"/>
        <xdr:cNvPicPr/>
      </xdr:nvPicPr>
      <xdr:blipFill>
        <a:blip r:embed="rId14"/>
        <a:stretch>
          <a:fillRect/>
        </a:stretch>
      </xdr:blipFill>
      <xdr:spPr>
        <a:xfrm>
          <a:off x="0" y="0"/>
          <a:ext cx="6858000" cy="6638925"/>
        </a:xfrm>
        <a:prstGeom prst="rect">
          <a:avLst/>
        </a:prstGeom>
      </xdr:spPr>
    </xdr:pic>
  </etc:cellImage>
</etc:cellImages>
</file>

<file path=xl/sharedStrings.xml><?xml version="1.0" encoding="utf-8"?>
<sst xmlns="http://schemas.openxmlformats.org/spreadsheetml/2006/main" count="23" uniqueCount="18">
  <si>
    <t>薄板可利用料明细</t>
  </si>
  <si>
    <t>序号</t>
  </si>
  <si>
    <t>材质及料厚信息</t>
  </si>
  <si>
    <t>尺寸信息</t>
  </si>
  <si>
    <t>图片</t>
  </si>
  <si>
    <t>CAD示意图</t>
  </si>
  <si>
    <r>
      <rPr>
        <b/>
        <sz val="13"/>
        <color theme="1"/>
        <rFont val="微软雅黑"/>
        <charset val="134"/>
      </rPr>
      <t>合计数量</t>
    </r>
    <r>
      <rPr>
        <b/>
        <sz val="13"/>
        <color rgb="FFFF0000"/>
        <rFont val="微软雅黑"/>
        <charset val="134"/>
      </rPr>
      <t>（片）</t>
    </r>
  </si>
  <si>
    <r>
      <rPr>
        <b/>
        <sz val="13"/>
        <color theme="1"/>
        <rFont val="微软雅黑"/>
        <charset val="134"/>
      </rPr>
      <t>单片重量</t>
    </r>
    <r>
      <rPr>
        <b/>
        <sz val="13"/>
        <color rgb="FFFF0000"/>
        <rFont val="微软雅黑"/>
        <charset val="134"/>
      </rPr>
      <t>（KG）</t>
    </r>
  </si>
  <si>
    <t>合计重量（KG）</t>
  </si>
  <si>
    <t>ST-16*1.8</t>
  </si>
  <si>
    <t>600*180</t>
  </si>
  <si>
    <t>1200*120</t>
  </si>
  <si>
    <t>235*140</t>
  </si>
  <si>
    <t>220*80</t>
  </si>
  <si>
    <t>ST-14*1.8</t>
  </si>
  <si>
    <t>170*140</t>
  </si>
  <si>
    <t>470*160</t>
  </si>
  <si>
    <t>200*150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</si>
</sst>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7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[$-409]yyyy\-mm\-dd;@"/>
    <numFmt numFmtId="177" formatCode="0.00_ "/>
    <numFmt numFmtId="178" formatCode="0.0_ "/>
  </numFmts>
  <fonts count="24">
    <font>
      <sz val="11"/>
      <color theme="1"/>
      <name val="宋体"/>
      <charset val="134"/>
      <scheme val="minor"/>
    </font>
    <font>
      <sz val="11"/>
      <color theme="1"/>
      <name val="微软雅黑"/>
      <charset val="134"/>
    </font>
    <font>
      <b/>
      <sz val="20"/>
      <color theme="1"/>
      <name val="微软雅黑"/>
      <charset val="134"/>
    </font>
    <font>
      <b/>
      <sz val="13"/>
      <color theme="1"/>
      <name val="微软雅黑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b/>
      <sz val="13"/>
      <color rgb="FFFF0000"/>
      <name val="微软雅黑"/>
      <charset val="134"/>
    </font>
  </fonts>
  <fills count="34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2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4" fillId="0" borderId="0" applyNumberFormat="0" applyFill="0" applyBorder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0" fillId="3" borderId="4" applyNumberFormat="0" applyFont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9" fillId="0" borderId="5" applyNumberFormat="0" applyFill="0" applyAlignment="0" applyProtection="0">
      <alignment vertical="center"/>
    </xf>
    <xf numFmtId="0" fontId="10" fillId="0" borderId="5" applyNumberFormat="0" applyFill="0" applyAlignment="0" applyProtection="0">
      <alignment vertical="center"/>
    </xf>
    <xf numFmtId="0" fontId="11" fillId="0" borderId="6" applyNumberFormat="0" applyFill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4" borderId="7" applyNumberFormat="0" applyAlignment="0" applyProtection="0">
      <alignment vertical="center"/>
    </xf>
    <xf numFmtId="0" fontId="13" fillId="5" borderId="8" applyNumberFormat="0" applyAlignment="0" applyProtection="0">
      <alignment vertical="center"/>
    </xf>
    <xf numFmtId="0" fontId="14" fillId="5" borderId="7" applyNumberFormat="0" applyAlignment="0" applyProtection="0">
      <alignment vertical="center"/>
    </xf>
    <xf numFmtId="0" fontId="15" fillId="6" borderId="9" applyNumberFormat="0" applyAlignment="0" applyProtection="0">
      <alignment vertical="center"/>
    </xf>
    <xf numFmtId="0" fontId="16" fillId="0" borderId="10" applyNumberFormat="0" applyFill="0" applyAlignment="0" applyProtection="0">
      <alignment vertical="center"/>
    </xf>
    <xf numFmtId="0" fontId="17" fillId="0" borderId="11" applyNumberFormat="0" applyFill="0" applyAlignment="0" applyProtection="0">
      <alignment vertical="center"/>
    </xf>
    <xf numFmtId="0" fontId="18" fillId="7" borderId="0" applyNumberFormat="0" applyBorder="0" applyAlignment="0" applyProtection="0">
      <alignment vertical="center"/>
    </xf>
    <xf numFmtId="0" fontId="19" fillId="8" borderId="0" applyNumberFormat="0" applyBorder="0" applyAlignment="0" applyProtection="0">
      <alignment vertical="center"/>
    </xf>
    <xf numFmtId="0" fontId="20" fillId="9" borderId="0" applyNumberFormat="0" applyBorder="0" applyAlignment="0" applyProtection="0">
      <alignment vertical="center"/>
    </xf>
    <xf numFmtId="0" fontId="21" fillId="10" borderId="0" applyNumberFormat="0" applyBorder="0" applyAlignment="0" applyProtection="0">
      <alignment vertical="center"/>
    </xf>
    <xf numFmtId="0" fontId="22" fillId="11" borderId="0" applyNumberFormat="0" applyBorder="0" applyAlignment="0" applyProtection="0">
      <alignment vertical="center"/>
    </xf>
    <xf numFmtId="0" fontId="22" fillId="12" borderId="0" applyNumberFormat="0" applyBorder="0" applyAlignment="0" applyProtection="0">
      <alignment vertical="center"/>
    </xf>
    <xf numFmtId="0" fontId="21" fillId="13" borderId="0" applyNumberFormat="0" applyBorder="0" applyAlignment="0" applyProtection="0">
      <alignment vertical="center"/>
    </xf>
    <xf numFmtId="0" fontId="21" fillId="14" borderId="0" applyNumberFormat="0" applyBorder="0" applyAlignment="0" applyProtection="0">
      <alignment vertical="center"/>
    </xf>
    <xf numFmtId="0" fontId="22" fillId="15" borderId="0" applyNumberFormat="0" applyBorder="0" applyAlignment="0" applyProtection="0">
      <alignment vertical="center"/>
    </xf>
    <xf numFmtId="0" fontId="22" fillId="16" borderId="0" applyNumberFormat="0" applyBorder="0" applyAlignment="0" applyProtection="0">
      <alignment vertical="center"/>
    </xf>
    <xf numFmtId="0" fontId="21" fillId="17" borderId="0" applyNumberFormat="0" applyBorder="0" applyAlignment="0" applyProtection="0">
      <alignment vertical="center"/>
    </xf>
    <xf numFmtId="0" fontId="21" fillId="18" borderId="0" applyNumberFormat="0" applyBorder="0" applyAlignment="0" applyProtection="0">
      <alignment vertical="center"/>
    </xf>
    <xf numFmtId="0" fontId="22" fillId="19" borderId="0" applyNumberFormat="0" applyBorder="0" applyAlignment="0" applyProtection="0">
      <alignment vertical="center"/>
    </xf>
    <xf numFmtId="0" fontId="22" fillId="20" borderId="0" applyNumberFormat="0" applyBorder="0" applyAlignment="0" applyProtection="0">
      <alignment vertical="center"/>
    </xf>
    <xf numFmtId="0" fontId="21" fillId="21" borderId="0" applyNumberFormat="0" applyBorder="0" applyAlignment="0" applyProtection="0">
      <alignment vertical="center"/>
    </xf>
    <xf numFmtId="0" fontId="21" fillId="22" borderId="0" applyNumberFormat="0" applyBorder="0" applyAlignment="0" applyProtection="0">
      <alignment vertical="center"/>
    </xf>
    <xf numFmtId="0" fontId="22" fillId="23" borderId="0" applyNumberFormat="0" applyBorder="0" applyAlignment="0" applyProtection="0">
      <alignment vertical="center"/>
    </xf>
    <xf numFmtId="0" fontId="22" fillId="24" borderId="0" applyNumberFormat="0" applyBorder="0" applyAlignment="0" applyProtection="0">
      <alignment vertical="center"/>
    </xf>
    <xf numFmtId="0" fontId="21" fillId="25" borderId="0" applyNumberFormat="0" applyBorder="0" applyAlignment="0" applyProtection="0">
      <alignment vertical="center"/>
    </xf>
    <xf numFmtId="0" fontId="21" fillId="26" borderId="0" applyNumberFormat="0" applyBorder="0" applyAlignment="0" applyProtection="0">
      <alignment vertical="center"/>
    </xf>
    <xf numFmtId="0" fontId="22" fillId="27" borderId="0" applyNumberFormat="0" applyBorder="0" applyAlignment="0" applyProtection="0">
      <alignment vertical="center"/>
    </xf>
    <xf numFmtId="0" fontId="22" fillId="28" borderId="0" applyNumberFormat="0" applyBorder="0" applyAlignment="0" applyProtection="0">
      <alignment vertical="center"/>
    </xf>
    <xf numFmtId="0" fontId="21" fillId="29" borderId="0" applyNumberFormat="0" applyBorder="0" applyAlignment="0" applyProtection="0">
      <alignment vertical="center"/>
    </xf>
    <xf numFmtId="0" fontId="21" fillId="30" borderId="0" applyNumberFormat="0" applyBorder="0" applyAlignment="0" applyProtection="0">
      <alignment vertical="center"/>
    </xf>
    <xf numFmtId="0" fontId="22" fillId="31" borderId="0" applyNumberFormat="0" applyBorder="0" applyAlignment="0" applyProtection="0">
      <alignment vertical="center"/>
    </xf>
    <xf numFmtId="0" fontId="22" fillId="32" borderId="0" applyNumberFormat="0" applyBorder="0" applyAlignment="0" applyProtection="0">
      <alignment vertical="center"/>
    </xf>
    <xf numFmtId="0" fontId="21" fillId="33" borderId="0" applyNumberFormat="0" applyBorder="0" applyAlignment="0" applyProtection="0">
      <alignment vertical="center"/>
    </xf>
  </cellStyleXfs>
  <cellXfs count="21">
    <xf numFmtId="0" fontId="0" fillId="0" borderId="0" xfId="0">
      <alignment vertical="center"/>
    </xf>
    <xf numFmtId="0" fontId="1" fillId="0" borderId="0" xfId="0" applyFont="1" applyAlignment="1">
      <alignment horizontal="center" vertical="center" wrapText="1"/>
    </xf>
    <xf numFmtId="0" fontId="1" fillId="0" borderId="0" xfId="0" applyFont="1" applyAlignment="1">
      <alignment horizontal="center" vertical="center"/>
    </xf>
    <xf numFmtId="176" fontId="1" fillId="0" borderId="0" xfId="0" applyNumberFormat="1" applyFont="1" applyAlignment="1">
      <alignment horizontal="center" vertical="center"/>
    </xf>
    <xf numFmtId="177" fontId="1" fillId="0" borderId="0" xfId="0" applyNumberFormat="1" applyFont="1" applyAlignment="1">
      <alignment horizontal="center" vertical="center"/>
    </xf>
    <xf numFmtId="178" fontId="1" fillId="0" borderId="0" xfId="0" applyNumberFormat="1" applyFont="1" applyAlignment="1">
      <alignment horizontal="center" vertical="center" wrapText="1"/>
    </xf>
    <xf numFmtId="0" fontId="2" fillId="0" borderId="0" xfId="0" applyFont="1" applyAlignment="1">
      <alignment horizontal="center" vertical="center"/>
    </xf>
    <xf numFmtId="176" fontId="2" fillId="0" borderId="0" xfId="0" applyNumberFormat="1" applyFont="1" applyAlignment="1">
      <alignment horizontal="center" vertical="center"/>
    </xf>
    <xf numFmtId="177" fontId="2" fillId="0" borderId="0" xfId="0" applyNumberFormat="1" applyFont="1" applyAlignment="1">
      <alignment horizontal="center" vertical="center"/>
    </xf>
    <xf numFmtId="0" fontId="2" fillId="0" borderId="0" xfId="0" applyFont="1" applyAlignment="1">
      <alignment horizontal="center" vertical="center" wrapText="1"/>
    </xf>
    <xf numFmtId="0" fontId="3" fillId="0" borderId="1" xfId="0" applyFont="1" applyBorder="1" applyAlignment="1">
      <alignment horizontal="center" vertical="center" wrapText="1"/>
    </xf>
    <xf numFmtId="177" fontId="3" fillId="0" borderId="1" xfId="0" applyNumberFormat="1" applyFont="1" applyBorder="1" applyAlignment="1">
      <alignment horizontal="center" vertical="center" wrapText="1"/>
    </xf>
    <xf numFmtId="0" fontId="3" fillId="0" borderId="2" xfId="0" applyFont="1" applyBorder="1" applyAlignment="1">
      <alignment horizontal="center" vertical="center" wrapText="1"/>
    </xf>
    <xf numFmtId="177" fontId="3" fillId="0" borderId="2" xfId="0" applyNumberFormat="1" applyFont="1" applyBorder="1" applyAlignment="1">
      <alignment horizontal="center" vertical="center" wrapText="1"/>
    </xf>
    <xf numFmtId="0" fontId="1" fillId="0" borderId="3" xfId="0" applyFont="1" applyBorder="1" applyAlignment="1">
      <alignment horizontal="center" vertical="center"/>
    </xf>
    <xf numFmtId="177" fontId="1" fillId="0" borderId="3" xfId="0" applyNumberFormat="1" applyFont="1" applyFill="1" applyBorder="1" applyAlignment="1">
      <alignment horizontal="center" vertical="center"/>
    </xf>
    <xf numFmtId="178" fontId="1" fillId="0" borderId="3" xfId="0" applyNumberFormat="1" applyFont="1" applyBorder="1" applyAlignment="1">
      <alignment horizontal="center" vertical="center" wrapText="1"/>
    </xf>
    <xf numFmtId="177" fontId="1" fillId="0" borderId="3" xfId="0" applyNumberFormat="1" applyFont="1" applyBorder="1" applyAlignment="1">
      <alignment horizontal="center" vertical="center"/>
    </xf>
    <xf numFmtId="176" fontId="1" fillId="0" borderId="3" xfId="0" applyNumberFormat="1" applyFont="1" applyBorder="1" applyAlignment="1">
      <alignment horizontal="center" vertical="center"/>
    </xf>
    <xf numFmtId="177" fontId="1" fillId="2" borderId="3" xfId="0" applyNumberFormat="1" applyFont="1" applyFill="1" applyBorder="1" applyAlignment="1">
      <alignment horizontal="center" vertical="center"/>
    </xf>
    <xf numFmtId="178" fontId="1" fillId="2" borderId="3" xfId="0" applyNumberFormat="1" applyFont="1" applyFill="1" applyBorder="1" applyAlignment="1">
      <alignment horizontal="center" vertical="center" wrapText="1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tableStyles count="0" defaultTableStyle="TableStyleMedium2" defaultPivotStyle="PivotStyleLight16"/>
  <colors>
    <mruColors>
      <color rgb="00FFFF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9.png"/><Relationship Id="rId8" Type="http://schemas.openxmlformats.org/officeDocument/2006/relationships/image" Target="media/image8.png"/><Relationship Id="rId7" Type="http://schemas.openxmlformats.org/officeDocument/2006/relationships/image" Target="media/image7.png"/><Relationship Id="rId6" Type="http://schemas.openxmlformats.org/officeDocument/2006/relationships/image" Target="media/image6.png"/><Relationship Id="rId5" Type="http://schemas.openxmlformats.org/officeDocument/2006/relationships/image" Target="media/image5.png"/><Relationship Id="rId4" Type="http://schemas.openxmlformats.org/officeDocument/2006/relationships/image" Target="media/image4.png"/><Relationship Id="rId3" Type="http://schemas.openxmlformats.org/officeDocument/2006/relationships/image" Target="media/image3.png"/><Relationship Id="rId2" Type="http://schemas.openxmlformats.org/officeDocument/2006/relationships/image" Target="media/image2.png"/><Relationship Id="rId14" Type="http://schemas.openxmlformats.org/officeDocument/2006/relationships/image" Target="media/image14.png"/><Relationship Id="rId13" Type="http://schemas.openxmlformats.org/officeDocument/2006/relationships/image" Target="media/image13.png"/><Relationship Id="rId12" Type="http://schemas.openxmlformats.org/officeDocument/2006/relationships/image" Target="media/image12.png"/><Relationship Id="rId11" Type="http://schemas.openxmlformats.org/officeDocument/2006/relationships/image" Target="media/image11.png"/><Relationship Id="rId10" Type="http://schemas.openxmlformats.org/officeDocument/2006/relationships/image" Target="media/image10.png"/><Relationship Id="rId1" Type="http://schemas.openxmlformats.org/officeDocument/2006/relationships/image" Target="media/image1.png"/></Relationships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tyles" Target="styles.xml"/><Relationship Id="rId4" Type="http://www.wps.cn/officeDocument/2020/cellImage" Target="cellimages.xml"/><Relationship Id="rId3" Type="http://schemas.openxmlformats.org/officeDocument/2006/relationships/sharedStrings" Target="sharedString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H16"/>
  <sheetViews>
    <sheetView tabSelected="1" zoomScale="85" zoomScaleNormal="85" workbookViewId="0">
      <selection activeCell="K12" sqref="K12"/>
    </sheetView>
  </sheetViews>
  <sheetFormatPr defaultColWidth="9" defaultRowHeight="16.5" outlineLevelCol="7"/>
  <cols>
    <col min="1" max="1" width="7.8" style="2" customWidth="1"/>
    <col min="2" max="2" width="28.675" style="2" customWidth="1"/>
    <col min="3" max="3" width="22.35" style="2" customWidth="1"/>
    <col min="4" max="4" width="31.9083333333333" style="2" customWidth="1"/>
    <col min="5" max="5" width="44.85" style="2" customWidth="1"/>
    <col min="6" max="6" width="12.125" style="3"/>
    <col min="7" max="7" width="13.2583333333333" style="4" customWidth="1"/>
    <col min="8" max="8" width="13.5" style="5" customWidth="1"/>
    <col min="9" max="16384" width="9" style="2"/>
  </cols>
  <sheetData>
    <row r="1" ht="96" customHeight="1" spans="1:8">
      <c r="B1" s="6" t="s">
        <v>0</v>
      </c>
      <c r="C1" s="6"/>
      <c r="D1" s="6"/>
      <c r="E1" s="6"/>
      <c r="F1" s="7"/>
      <c r="G1" s="8"/>
      <c r="H1" s="9"/>
    </row>
    <row r="2" s="1" customFormat="1" ht="40" customHeight="1" spans="1:8">
      <c r="A2" s="10" t="s">
        <v>1</v>
      </c>
      <c r="B2" s="10" t="s">
        <v>2</v>
      </c>
      <c r="C2" s="10" t="s">
        <v>3</v>
      </c>
      <c r="D2" s="10" t="s">
        <v>4</v>
      </c>
      <c r="E2" s="10" t="s">
        <v>5</v>
      </c>
      <c r="F2" s="10" t="s">
        <v>6</v>
      </c>
      <c r="G2" s="11" t="s">
        <v>7</v>
      </c>
      <c r="H2" s="10" t="s">
        <v>8</v>
      </c>
    </row>
    <row r="3" s="1" customFormat="1" ht="40" customHeight="1" spans="1:8">
      <c r="A3" s="12"/>
      <c r="B3" s="12"/>
      <c r="C3" s="12"/>
      <c r="D3" s="12"/>
      <c r="E3" s="12"/>
      <c r="F3" s="12"/>
      <c r="G3" s="13"/>
      <c r="H3" s="12"/>
    </row>
    <row r="4" ht="60" customHeight="1" spans="1:8">
      <c r="A4" s="14">
        <v>1</v>
      </c>
      <c r="B4" s="14" t="s">
        <v>9</v>
      </c>
      <c r="C4" s="14" t="s">
        <v>10</v>
      </c>
      <c r="D4" s="14" t="str">
        <f>_xlfn.DISPIMG("ID_A2E030CF63E34EE3824EF2DA1B9BEE8E",1)</f>
        <v>=DISPIMG("ID_A2E030CF63E34EE3824EF2DA1B9BEE8E",1)</v>
      </c>
      <c r="E4" s="14" t="str">
        <f>_xlfn.DISPIMG("ID_19D15DD076DE462681D5CBF0A9E4CCA4",1)</f>
        <v>=DISPIMG("ID_19D15DD076DE462681D5CBF0A9E4CCA4",1)</v>
      </c>
      <c r="F4" s="14">
        <v>1530</v>
      </c>
      <c r="G4" s="15">
        <f>600*180*1.8*7.85/1000000</f>
        <v>1.52604</v>
      </c>
      <c r="H4" s="16">
        <v>2334.8412</v>
      </c>
    </row>
    <row r="5" ht="60" customHeight="1" spans="1:8">
      <c r="A5" s="14">
        <v>2</v>
      </c>
      <c r="B5" s="14" t="s">
        <v>9</v>
      </c>
      <c r="C5" s="14" t="s">
        <v>11</v>
      </c>
      <c r="D5" s="14" t="str">
        <f>_xlfn.DISPIMG("ID_7F2E72AC34B941189BD395280D38AB5A",1)</f>
        <v>=DISPIMG("ID_7F2E72AC34B941189BD395280D38AB5A",1)</v>
      </c>
      <c r="E5" s="14" t="str">
        <f>_xlfn.DISPIMG("ID_F516BC1FB4F34E3EA6FE766F38DD014C",1)</f>
        <v>=DISPIMG("ID_F516BC1FB4F34E3EA6FE766F38DD014C",1)</v>
      </c>
      <c r="F5" s="14">
        <v>1200</v>
      </c>
      <c r="G5" s="15">
        <f>1200*120*1.8*7.85/1000000</f>
        <v>2.03472</v>
      </c>
      <c r="H5" s="16">
        <v>2441.664</v>
      </c>
    </row>
    <row r="6" ht="60" customHeight="1" spans="1:8">
      <c r="A6" s="14">
        <v>3</v>
      </c>
      <c r="B6" s="14" t="s">
        <v>9</v>
      </c>
      <c r="C6" s="14" t="s">
        <v>12</v>
      </c>
      <c r="D6" s="14" t="str">
        <f>_xlfn.DISPIMG("ID_D9C23169FF104C4086A5C84375EFF9D2",1)</f>
        <v>=DISPIMG("ID_D9C23169FF104C4086A5C84375EFF9D2",1)</v>
      </c>
      <c r="E6" s="14" t="str">
        <f>_xlfn.DISPIMG("ID_C8C14466B8754E43BD2C61F8178E48DC",1)</f>
        <v>=DISPIMG("ID_C8C14466B8754E43BD2C61F8178E48DC",1)</v>
      </c>
      <c r="F6" s="14">
        <v>2500</v>
      </c>
      <c r="G6" s="15">
        <f>235*140*1.8*7.85/1000000</f>
        <v>0.464877</v>
      </c>
      <c r="H6" s="16">
        <v>1162.1925</v>
      </c>
    </row>
    <row r="7" ht="60" customHeight="1" spans="1:8">
      <c r="A7" s="14">
        <v>4</v>
      </c>
      <c r="B7" s="14" t="s">
        <v>9</v>
      </c>
      <c r="C7" s="14" t="s">
        <v>13</v>
      </c>
      <c r="D7" s="14" t="str">
        <f>_xlfn.DISPIMG("ID_9CAA313924684E42B83608E9F4B8AC2A",1)</f>
        <v>=DISPIMG("ID_9CAA313924684E42B83608E9F4B8AC2A",1)</v>
      </c>
      <c r="E7" s="14" t="str">
        <f>_xlfn.DISPIMG("ID_27B281E2AFA242F9A1FD23FEA250148F",1)</f>
        <v>=DISPIMG("ID_27B281E2AFA242F9A1FD23FEA250148F",1)</v>
      </c>
      <c r="F7" s="14">
        <v>2000</v>
      </c>
      <c r="G7" s="15">
        <f>220*80*1.8*7.85/1000000</f>
        <v>0.248688</v>
      </c>
      <c r="H7" s="16">
        <v>497.376</v>
      </c>
    </row>
    <row r="8" ht="60" customHeight="1" spans="1:8">
      <c r="A8" s="14">
        <v>5</v>
      </c>
      <c r="B8" s="14" t="s">
        <v>14</v>
      </c>
      <c r="C8" s="14" t="s">
        <v>15</v>
      </c>
      <c r="D8" s="14" t="str">
        <f>_xlfn.DISPIMG("ID_E39D3966EFD348B78333E88F7F784040",1)</f>
        <v>=DISPIMG("ID_E39D3966EFD348B78333E88F7F784040",1)</v>
      </c>
      <c r="E8" s="14" t="str">
        <f>_xlfn.DISPIMG("ID_A2321DFDCF8B47DB952FC022737E9F98",1)</f>
        <v>=DISPIMG("ID_A2321DFDCF8B47DB952FC022737E9F98",1)</v>
      </c>
      <c r="F8" s="14">
        <v>400</v>
      </c>
      <c r="G8" s="15">
        <v>0.3</v>
      </c>
      <c r="H8" s="16">
        <v>120</v>
      </c>
    </row>
    <row r="9" ht="60" customHeight="1" spans="1:8">
      <c r="A9" s="14">
        <v>6</v>
      </c>
      <c r="B9" s="14" t="s">
        <v>14</v>
      </c>
      <c r="C9" s="14" t="s">
        <v>16</v>
      </c>
      <c r="D9" s="14" t="str">
        <f>_xlfn.DISPIMG("ID_4DBF97CD0B2840D2B722E760DB02673D",1)</f>
        <v>=DISPIMG("ID_4DBF97CD0B2840D2B722E760DB02673D",1)</v>
      </c>
      <c r="E9" s="14" t="str">
        <f>_xlfn.DISPIMG("ID_7C67F10FFA3C48BBB76AF9407C90A80B",1)</f>
        <v>=DISPIMG("ID_7C67F10FFA3C48BBB76AF9407C90A80B",1)</v>
      </c>
      <c r="F9" s="14">
        <v>200</v>
      </c>
      <c r="G9" s="17">
        <v>0.965</v>
      </c>
      <c r="H9" s="16">
        <v>193</v>
      </c>
    </row>
    <row r="10" ht="60" customHeight="1" spans="1:8">
      <c r="A10" s="14">
        <v>7</v>
      </c>
      <c r="B10" s="14" t="s">
        <v>9</v>
      </c>
      <c r="C10" s="14" t="s">
        <v>17</v>
      </c>
      <c r="D10" s="14" t="str">
        <f>_xlfn.DISPIMG("ID_C96B1FC098AA4473BA2B734109AC2541",1)</f>
        <v>=DISPIMG("ID_C96B1FC098AA4473BA2B734109AC2541",1)</v>
      </c>
      <c r="E10" s="14" t="str">
        <f>_xlfn.DISPIMG("ID_0C4A2EEE398A4F998110C144698CD2EA",1)</f>
        <v>=DISPIMG("ID_0C4A2EEE398A4F998110C144698CD2EA",1)</v>
      </c>
      <c r="F10" s="14">
        <v>600</v>
      </c>
      <c r="G10" s="17">
        <v>0.485</v>
      </c>
      <c r="H10" s="16">
        <v>291</v>
      </c>
    </row>
    <row r="11" ht="40" customHeight="1" spans="1:8">
      <c r="A11" s="14"/>
      <c r="B11" s="14"/>
      <c r="C11" s="14"/>
      <c r="D11" s="14"/>
      <c r="E11" s="14"/>
      <c r="F11" s="18"/>
      <c r="G11" s="17"/>
      <c r="H11" s="16">
        <f>SUM(H4:H10)</f>
        <v>7040.0737</v>
      </c>
    </row>
    <row r="12" ht="40" customHeight="1" spans="1:8">
      <c r="A12" s="14"/>
      <c r="B12" s="14"/>
      <c r="C12" s="14"/>
      <c r="D12" s="14"/>
      <c r="E12" s="14"/>
      <c r="F12" s="18"/>
      <c r="G12" s="19"/>
      <c r="H12" s="20"/>
    </row>
    <row r="13" ht="30" customHeight="1"/>
    <row r="14" ht="30" customHeight="1"/>
    <row r="15" ht="30" customHeight="1"/>
    <row r="16" ht="30" customHeight="1"/>
  </sheetData>
  <autoFilter xmlns:etc="http://www.wps.cn/officeDocument/2017/etCustomData" ref="A3:H10" etc:filterBottomFollowUsedRange="0">
    <extLst/>
  </autoFilter>
  <mergeCells count="9">
    <mergeCell ref="B1:H1"/>
    <mergeCell ref="A2:A3"/>
    <mergeCell ref="B2:B3"/>
    <mergeCell ref="C2:C3"/>
    <mergeCell ref="D2:D3"/>
    <mergeCell ref="E2:E3"/>
    <mergeCell ref="F2:F3"/>
    <mergeCell ref="G2:G3"/>
    <mergeCell ref="H2:H3"/>
  </mergeCells>
  <pageMargins left="0.7" right="0.7" top="0.75" bottom="0.75" header="0.3" footer="0.3"/>
  <pageSetup paperSize="9" orientation="landscape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Sheet1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蓝夜</cp:lastModifiedBy>
  <dcterms:created xsi:type="dcterms:W3CDTF">2023-05-12T11:15:00Z</dcterms:created>
  <dcterms:modified xsi:type="dcterms:W3CDTF">2026-05-16T05:40:53Z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2052-12.1.0.26375</vt:lpwstr>
  </property>
  <property fmtid="{D5CDD505-2E9C-101B-9397-08002B2CF9AE}" pid="3" name="ICV">
    <vt:lpwstr>3D0E40C1AA8E46BCB6A63A7B9A7004E3_12</vt:lpwstr>
  </property>
  <property fmtid="{D5CDD505-2E9C-101B-9397-08002B2CF9AE}" pid="4" name="CalculationRule">
    <vt:i4>0</vt:i4>
  </property>
</Properties>
</file>