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80" windowHeight="11600"/>
  </bookViews>
  <sheets>
    <sheet name="2、废铁废钢等报废资产" sheetId="4" r:id="rId1"/>
  </sheets>
  <definedNames>
    <definedName name="_xlnm._FilterDatabase" localSheetId="0" hidden="1">'2、废铁废钢等报废资产'!$A$5:$L$42</definedName>
    <definedName name="_xlnm.Print_Area" localSheetId="0">'2、废铁废钢等报废资产'!$A$1:$K$42</definedName>
    <definedName name="_xlnm.Print_Titles" localSheetId="0">'2、废铁废钢等报废资产'!$1:$5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<sst xmlns="http://schemas.openxmlformats.org/spreadsheetml/2006/main" count="256" uniqueCount="73">
  <si>
    <t>废铁、废钢等报废资产-评估明细表</t>
  </si>
  <si>
    <t>评估基准日：2025年8月14日</t>
  </si>
  <si>
    <t>产权持有人：四川广南高速公路有限责任公司</t>
  </si>
  <si>
    <t>金额单位：人民币元</t>
  </si>
  <si>
    <t>序号</t>
  </si>
  <si>
    <t>设备名称</t>
  </si>
  <si>
    <t>型   号</t>
  </si>
  <si>
    <t>存放地点</t>
  </si>
  <si>
    <t>单位</t>
  </si>
  <si>
    <t>数量</t>
  </si>
  <si>
    <t>材质</t>
  </si>
  <si>
    <t>购置时间</t>
  </si>
  <si>
    <t>评估价值</t>
  </si>
  <si>
    <t>备注</t>
  </si>
  <si>
    <t>单价</t>
  </si>
  <si>
    <t>波形护栏</t>
  </si>
  <si>
    <t>阆中收费站</t>
  </si>
  <si>
    <t>吨</t>
  </si>
  <si>
    <t>钢</t>
  </si>
  <si>
    <t>2012年</t>
  </si>
  <si>
    <t>元/吨</t>
  </si>
  <si>
    <t>损坏</t>
  </si>
  <si>
    <t>托架</t>
  </si>
  <si>
    <t>栏板扣件</t>
  </si>
  <si>
    <t>立柱</t>
  </si>
  <si>
    <t>DBO2</t>
  </si>
  <si>
    <t>YH2项目部</t>
  </si>
  <si>
    <t>路产损坏及锈蚀</t>
  </si>
  <si>
    <t>RTB01</t>
  </si>
  <si>
    <t>路产损坏</t>
  </si>
  <si>
    <t>TR-1-1</t>
  </si>
  <si>
    <t>缺失新增</t>
  </si>
  <si>
    <t>荞子坝驻点</t>
  </si>
  <si>
    <t>西充北</t>
  </si>
  <si>
    <t>升级</t>
  </si>
  <si>
    <t>端头</t>
  </si>
  <si>
    <t>路侧护栏起终点端头梁d-1</t>
  </si>
  <si>
    <t>防阻块</t>
  </si>
  <si>
    <t>南充波型护栏、立柱</t>
  </si>
  <si>
    <t>广元波型护栏、立柱</t>
  </si>
  <si>
    <t>污水一体化处理设备</t>
  </si>
  <si>
    <t>KGWS—50型</t>
  </si>
  <si>
    <t>西充服务区</t>
  </si>
  <si>
    <t>2011年</t>
  </si>
  <si>
    <t>损坏拆除</t>
  </si>
  <si>
    <t>南部服务区</t>
  </si>
  <si>
    <t>护拦</t>
  </si>
  <si>
    <t>两波</t>
  </si>
  <si>
    <t>建设时期</t>
  </si>
  <si>
    <t>护栏升级改造</t>
  </si>
  <si>
    <t>圆立柱</t>
  </si>
  <si>
    <t>圆柱托架</t>
  </si>
  <si>
    <t>护栏</t>
  </si>
  <si>
    <t>交安专项拆除</t>
  </si>
  <si>
    <t>限速牌</t>
  </si>
  <si>
    <t>铝</t>
  </si>
  <si>
    <t>/</t>
  </si>
  <si>
    <t>精细化标志标线改造</t>
  </si>
  <si>
    <t>标牌</t>
  </si>
  <si>
    <t>不详</t>
  </si>
  <si>
    <t>更换的废旧设备</t>
  </si>
  <si>
    <t>电线电缆</t>
  </si>
  <si>
    <t>4*2.5,3*6</t>
  </si>
  <si>
    <t>南充处旧件库房</t>
  </si>
  <si>
    <t>米</t>
  </si>
  <si>
    <t>元/米</t>
  </si>
  <si>
    <t>4*35</t>
  </si>
  <si>
    <t>4*10</t>
  </si>
  <si>
    <t>高压电缆</t>
  </si>
  <si>
    <t>YJLV,3*95</t>
  </si>
  <si>
    <t>2013年</t>
  </si>
  <si>
    <t>合     计</t>
  </si>
  <si>
    <t>填表日期：2025年8月14日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</si>
</sst>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EB5A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3" fontId="6" fillId="2" borderId="1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horizontal="center" vertical="center" wrapText="1"/>
    </xf>
    <xf numFmtId="43" fontId="6" fillId="4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3" fontId="7" fillId="5" borderId="1" xfId="0" applyNumberFormat="1" applyFont="1" applyFill="1" applyBorder="1" applyAlignment="1">
      <alignment horizontal="center" vertical="center" wrapText="1"/>
    </xf>
    <xf numFmtId="43" fontId="7" fillId="6" borderId="1" xfId="0" applyNumberFormat="1" applyFont="1" applyFill="1" applyBorder="1" applyAlignment="1">
      <alignment horizontal="center" vertical="center" wrapText="1"/>
    </xf>
    <xf numFmtId="43" fontId="7" fillId="7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3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博会评估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EB5A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view="pageBreakPreview" zoomScaleNormal="100" workbookViewId="0">
      <selection activeCell="O11" sqref="O11"/>
    </sheetView>
  </sheetViews>
  <sheetFormatPr defaultColWidth="9" defaultRowHeight="16.8"/>
  <cols>
    <col min="1" max="1" width="4.5" style="1" customWidth="1"/>
    <col min="2" max="2" width="10.125" style="1" customWidth="1"/>
    <col min="3" max="3" width="14.25" style="1" customWidth="1"/>
    <col min="4" max="4" width="12.75" style="1" customWidth="1"/>
    <col min="5" max="5" width="4.5" style="1" customWidth="1"/>
    <col min="6" max="6" width="6.25" style="1" customWidth="1"/>
    <col min="7" max="7" width="5.75" style="1" customWidth="1"/>
    <col min="8" max="8" width="8.5" style="1" customWidth="1"/>
    <col min="9" max="9" width="8.875" style="1" customWidth="1"/>
    <col min="10" max="10" width="7.25" style="1" customWidth="1"/>
    <col min="11" max="11" width="15.25" style="1" customWidth="1"/>
    <col min="12" max="12" width="10.6826923076923" style="1" customWidth="1"/>
    <col min="13" max="16384" width="9" style="1"/>
  </cols>
  <sheetData>
    <row r="1" s="1" customFormat="1" ht="3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0" customHeight="1" spans="1:12">
      <c r="A2" s="2" t="s">
        <v>1</v>
      </c>
    </row>
    <row r="3" s="2" customFormat="1" ht="20" customHeight="1" spans="1:12">
      <c r="A3" s="6" t="s">
        <v>2</v>
      </c>
      <c r="B3" s="6"/>
      <c r="C3" s="6"/>
      <c r="D3" s="6"/>
      <c r="E3" s="6"/>
      <c r="F3" s="6"/>
      <c r="G3" s="6"/>
      <c r="H3" s="6"/>
      <c r="I3" s="7" t="s">
        <v>3</v>
      </c>
      <c r="J3" s="7"/>
      <c r="K3" s="7"/>
    </row>
    <row r="4" s="1" customFormat="1" ht="17.5" customHeight="1" spans="1:12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/>
      <c r="K4" s="8" t="s">
        <v>13</v>
      </c>
    </row>
    <row r="5" s="3" customFormat="1" ht="17.5" customHeight="1" spans="1:12">
      <c r="A5" s="8"/>
      <c r="B5" s="8"/>
      <c r="C5" s="8"/>
      <c r="D5" s="8"/>
      <c r="E5" s="8"/>
      <c r="F5" s="8"/>
      <c r="G5" s="8"/>
      <c r="H5" s="8"/>
      <c r="I5" s="8" t="s">
        <v>14</v>
      </c>
      <c r="J5" s="8" t="s">
        <v>8</v>
      </c>
      <c r="K5" s="8"/>
      <c r="L5" s="1"/>
    </row>
    <row r="6" s="2" customFormat="1" ht="20" customHeight="1" spans="1:12">
      <c r="A6" s="8">
        <v>1</v>
      </c>
      <c r="B6" s="8" t="s">
        <v>15</v>
      </c>
      <c r="C6" s="8"/>
      <c r="D6" s="8" t="s">
        <v>16</v>
      </c>
      <c r="E6" s="8" t="s">
        <v>17</v>
      </c>
      <c r="F6" s="9">
        <v>24.3</v>
      </c>
      <c r="G6" s="8" t="s">
        <v>18</v>
      </c>
      <c r="H6" s="10" t="s">
        <v>19</v>
      </c>
      <c r="I6" s="11">
        <v>1180</v>
      </c>
      <c r="J6" s="12" t="s">
        <v>20</v>
      </c>
      <c r="K6" s="8" t="s">
        <v>21</v>
      </c>
    </row>
    <row r="7" s="2" customFormat="1" ht="20" customHeight="1" spans="1:12">
      <c r="A7" s="8">
        <v>2</v>
      </c>
      <c r="B7" s="8" t="s">
        <v>22</v>
      </c>
      <c r="C7" s="8"/>
      <c r="D7" s="8" t="s">
        <v>16</v>
      </c>
      <c r="E7" s="8"/>
      <c r="F7" s="13"/>
      <c r="G7" s="8"/>
      <c r="H7" s="10" t="s">
        <v>19</v>
      </c>
      <c r="I7" s="11"/>
      <c r="J7" s="12"/>
      <c r="K7" s="8" t="s">
        <v>21</v>
      </c>
    </row>
    <row r="8" s="2" customFormat="1" ht="20" customHeight="1" spans="1:12">
      <c r="A8" s="8">
        <v>3</v>
      </c>
      <c r="B8" s="8" t="s">
        <v>23</v>
      </c>
      <c r="C8" s="8"/>
      <c r="D8" s="8" t="s">
        <v>16</v>
      </c>
      <c r="E8" s="8"/>
      <c r="F8" s="13"/>
      <c r="G8" s="8"/>
      <c r="H8" s="10" t="s">
        <v>19</v>
      </c>
      <c r="I8" s="11"/>
      <c r="J8" s="12"/>
      <c r="K8" s="8" t="s">
        <v>21</v>
      </c>
    </row>
    <row r="9" s="2" customFormat="1" ht="20" customHeight="1" spans="1:12">
      <c r="A9" s="8">
        <v>4</v>
      </c>
      <c r="B9" s="8" t="s">
        <v>24</v>
      </c>
      <c r="C9" s="8"/>
      <c r="D9" s="8" t="s">
        <v>16</v>
      </c>
      <c r="E9" s="8"/>
      <c r="F9" s="14"/>
      <c r="G9" s="8"/>
      <c r="H9" s="10" t="s">
        <v>19</v>
      </c>
      <c r="I9" s="11"/>
      <c r="J9" s="12"/>
      <c r="K9" s="8" t="s">
        <v>21</v>
      </c>
    </row>
    <row r="10" s="2" customFormat="1" ht="20" customHeight="1" spans="1:12">
      <c r="A10" s="8">
        <v>5</v>
      </c>
      <c r="B10" s="8" t="s">
        <v>15</v>
      </c>
      <c r="C10" s="8" t="s">
        <v>25</v>
      </c>
      <c r="D10" s="8" t="s">
        <v>26</v>
      </c>
      <c r="E10" s="8" t="s">
        <v>17</v>
      </c>
      <c r="F10" s="8">
        <f>59*0.066</f>
        <v>3.894</v>
      </c>
      <c r="G10" s="8" t="s">
        <v>18</v>
      </c>
      <c r="H10" s="8"/>
      <c r="I10" s="11">
        <v>1180</v>
      </c>
      <c r="J10" s="12" t="s">
        <v>20</v>
      </c>
      <c r="K10" s="8" t="s">
        <v>27</v>
      </c>
    </row>
    <row r="11" s="2" customFormat="1" ht="20" customHeight="1" spans="1:12">
      <c r="A11" s="8">
        <v>6</v>
      </c>
      <c r="B11" s="8" t="s">
        <v>15</v>
      </c>
      <c r="C11" s="8" t="s">
        <v>28</v>
      </c>
      <c r="D11" s="8" t="s">
        <v>26</v>
      </c>
      <c r="E11" s="8" t="s">
        <v>17</v>
      </c>
      <c r="F11" s="8">
        <f>1*0.102</f>
        <v>0.102</v>
      </c>
      <c r="G11" s="8" t="s">
        <v>18</v>
      </c>
      <c r="H11" s="8"/>
      <c r="I11" s="11">
        <v>1180</v>
      </c>
      <c r="J11" s="12" t="s">
        <v>20</v>
      </c>
      <c r="K11" s="8" t="s">
        <v>29</v>
      </c>
    </row>
    <row r="12" s="2" customFormat="1" ht="20" customHeight="1" spans="1:12">
      <c r="A12" s="8">
        <v>7</v>
      </c>
      <c r="B12" s="8" t="s">
        <v>15</v>
      </c>
      <c r="C12" s="8" t="s">
        <v>30</v>
      </c>
      <c r="D12" s="8" t="s">
        <v>26</v>
      </c>
      <c r="E12" s="8" t="s">
        <v>17</v>
      </c>
      <c r="F12" s="8">
        <f>1*0.102</f>
        <v>0.102</v>
      </c>
      <c r="G12" s="8" t="s">
        <v>18</v>
      </c>
      <c r="H12" s="8"/>
      <c r="I12" s="11">
        <v>1180</v>
      </c>
      <c r="J12" s="12" t="s">
        <v>20</v>
      </c>
      <c r="K12" s="8" t="s">
        <v>31</v>
      </c>
    </row>
    <row r="13" s="2" customFormat="1" ht="20" customHeight="1" spans="1:12">
      <c r="A13" s="8">
        <v>8</v>
      </c>
      <c r="B13" s="8" t="s">
        <v>24</v>
      </c>
      <c r="C13" s="8" t="s">
        <v>24</v>
      </c>
      <c r="D13" s="8" t="s">
        <v>26</v>
      </c>
      <c r="E13" s="8" t="s">
        <v>17</v>
      </c>
      <c r="F13" s="8">
        <f>38*0.032</f>
        <v>1.216</v>
      </c>
      <c r="G13" s="8" t="s">
        <v>18</v>
      </c>
      <c r="H13" s="8"/>
      <c r="I13" s="11">
        <v>1180</v>
      </c>
      <c r="J13" s="12" t="s">
        <v>20</v>
      </c>
      <c r="K13" s="8" t="s">
        <v>29</v>
      </c>
    </row>
    <row r="14" s="2" customFormat="1" ht="20" customHeight="1" spans="1:12">
      <c r="A14" s="8">
        <v>9</v>
      </c>
      <c r="B14" s="8" t="s">
        <v>15</v>
      </c>
      <c r="C14" s="8" t="s">
        <v>25</v>
      </c>
      <c r="D14" s="8" t="s">
        <v>32</v>
      </c>
      <c r="E14" s="8" t="s">
        <v>17</v>
      </c>
      <c r="F14" s="8">
        <f>27*0.066</f>
        <v>1.782</v>
      </c>
      <c r="G14" s="8" t="s">
        <v>18</v>
      </c>
      <c r="H14" s="8"/>
      <c r="I14" s="11">
        <v>1180</v>
      </c>
      <c r="J14" s="12" t="s">
        <v>20</v>
      </c>
      <c r="K14" s="8" t="s">
        <v>29</v>
      </c>
    </row>
    <row r="15" s="2" customFormat="1" ht="20" customHeight="1" spans="1:12">
      <c r="A15" s="8">
        <v>10</v>
      </c>
      <c r="B15" s="8" t="s">
        <v>15</v>
      </c>
      <c r="C15" s="8" t="s">
        <v>28</v>
      </c>
      <c r="D15" s="8" t="s">
        <v>32</v>
      </c>
      <c r="E15" s="8" t="s">
        <v>17</v>
      </c>
      <c r="F15" s="8">
        <f>2*0.102</f>
        <v>0.204</v>
      </c>
      <c r="G15" s="8" t="s">
        <v>18</v>
      </c>
      <c r="H15" s="8"/>
      <c r="I15" s="11">
        <v>1180</v>
      </c>
      <c r="J15" s="12" t="s">
        <v>20</v>
      </c>
      <c r="K15" s="8" t="s">
        <v>29</v>
      </c>
    </row>
    <row r="16" s="2" customFormat="1" ht="20" customHeight="1" spans="1:12">
      <c r="A16" s="8">
        <v>11</v>
      </c>
      <c r="B16" s="8" t="s">
        <v>15</v>
      </c>
      <c r="C16" s="8" t="s">
        <v>30</v>
      </c>
      <c r="D16" s="8" t="s">
        <v>32</v>
      </c>
      <c r="E16" s="8" t="s">
        <v>17</v>
      </c>
      <c r="F16" s="8">
        <f>1*0.102</f>
        <v>0.102</v>
      </c>
      <c r="G16" s="8" t="s">
        <v>18</v>
      </c>
      <c r="H16" s="8"/>
      <c r="I16" s="11">
        <v>1180</v>
      </c>
      <c r="J16" s="12" t="s">
        <v>20</v>
      </c>
      <c r="K16" s="8" t="s">
        <v>29</v>
      </c>
    </row>
    <row r="17" s="2" customFormat="1" ht="20" customHeight="1" spans="1:11">
      <c r="A17" s="8">
        <v>12</v>
      </c>
      <c r="B17" s="8" t="s">
        <v>24</v>
      </c>
      <c r="C17" s="8" t="s">
        <v>24</v>
      </c>
      <c r="D17" s="8" t="s">
        <v>32</v>
      </c>
      <c r="E17" s="8" t="s">
        <v>17</v>
      </c>
      <c r="F17" s="8">
        <f>29*0.032</f>
        <v>0.928</v>
      </c>
      <c r="G17" s="8" t="s">
        <v>18</v>
      </c>
      <c r="H17" s="8"/>
      <c r="I17" s="11">
        <v>1180</v>
      </c>
      <c r="J17" s="12" t="s">
        <v>20</v>
      </c>
      <c r="K17" s="8" t="s">
        <v>29</v>
      </c>
    </row>
    <row r="18" s="2" customFormat="1" ht="20" customHeight="1" spans="1:11">
      <c r="A18" s="8">
        <v>13</v>
      </c>
      <c r="B18" s="8" t="s">
        <v>15</v>
      </c>
      <c r="C18" s="8" t="s">
        <v>25</v>
      </c>
      <c r="D18" s="8" t="s">
        <v>33</v>
      </c>
      <c r="E18" s="8" t="s">
        <v>17</v>
      </c>
      <c r="F18" s="8">
        <f>475*0.066</f>
        <v>31.35</v>
      </c>
      <c r="G18" s="8" t="s">
        <v>18</v>
      </c>
      <c r="H18" s="8"/>
      <c r="I18" s="11">
        <v>1180</v>
      </c>
      <c r="J18" s="12" t="s">
        <v>20</v>
      </c>
      <c r="K18" s="8" t="s">
        <v>34</v>
      </c>
    </row>
    <row r="19" s="2" customFormat="1" ht="20" customHeight="1" spans="1:11">
      <c r="A19" s="8">
        <v>14</v>
      </c>
      <c r="B19" s="8" t="s">
        <v>24</v>
      </c>
      <c r="C19" s="8" t="s">
        <v>24</v>
      </c>
      <c r="D19" s="8" t="s">
        <v>33</v>
      </c>
      <c r="E19" s="8" t="s">
        <v>17</v>
      </c>
      <c r="F19" s="8">
        <f>620*0.032</f>
        <v>19.84</v>
      </c>
      <c r="G19" s="8" t="s">
        <v>18</v>
      </c>
      <c r="H19" s="8"/>
      <c r="I19" s="11">
        <v>1180</v>
      </c>
      <c r="J19" s="12" t="s">
        <v>20</v>
      </c>
      <c r="K19" s="8" t="s">
        <v>34</v>
      </c>
    </row>
    <row r="20" s="2" customFormat="1" ht="30" customHeight="1" spans="1:11">
      <c r="A20" s="8">
        <v>15</v>
      </c>
      <c r="B20" s="8" t="s">
        <v>35</v>
      </c>
      <c r="C20" s="8" t="s">
        <v>36</v>
      </c>
      <c r="D20" s="8" t="s">
        <v>33</v>
      </c>
      <c r="E20" s="8" t="s">
        <v>17</v>
      </c>
      <c r="F20" s="8">
        <f>379*0.0176</f>
        <v>6.6704</v>
      </c>
      <c r="G20" s="8" t="s">
        <v>18</v>
      </c>
      <c r="H20" s="8"/>
      <c r="I20" s="11">
        <v>1180</v>
      </c>
      <c r="J20" s="12" t="s">
        <v>20</v>
      </c>
      <c r="K20" s="8" t="s">
        <v>34</v>
      </c>
    </row>
    <row r="21" s="2" customFormat="1" ht="20" customHeight="1" spans="1:11">
      <c r="A21" s="8">
        <v>16</v>
      </c>
      <c r="B21" s="8" t="s">
        <v>37</v>
      </c>
      <c r="C21" s="8" t="s">
        <v>37</v>
      </c>
      <c r="D21" s="8" t="s">
        <v>33</v>
      </c>
      <c r="E21" s="8" t="s">
        <v>17</v>
      </c>
      <c r="F21" s="8">
        <f>603*0.00435</f>
        <v>2.62305</v>
      </c>
      <c r="G21" s="8" t="s">
        <v>18</v>
      </c>
      <c r="H21" s="8"/>
      <c r="I21" s="11">
        <v>1180</v>
      </c>
      <c r="J21" s="12" t="s">
        <v>20</v>
      </c>
      <c r="K21" s="8" t="s">
        <v>34</v>
      </c>
    </row>
    <row r="22" s="2" customFormat="1" ht="20" customHeight="1" spans="1:11">
      <c r="A22" s="8">
        <v>17</v>
      </c>
      <c r="B22" s="8" t="s">
        <v>15</v>
      </c>
      <c r="C22" s="8" t="s">
        <v>25</v>
      </c>
      <c r="D22" s="8" t="s">
        <v>32</v>
      </c>
      <c r="E22" s="8" t="s">
        <v>17</v>
      </c>
      <c r="F22" s="8">
        <f>118*0.066</f>
        <v>7.788</v>
      </c>
      <c r="G22" s="8" t="s">
        <v>18</v>
      </c>
      <c r="H22" s="8"/>
      <c r="I22" s="11">
        <v>1180</v>
      </c>
      <c r="J22" s="12" t="s">
        <v>20</v>
      </c>
      <c r="K22" s="8" t="s">
        <v>29</v>
      </c>
    </row>
    <row r="23" s="2" customFormat="1" ht="20" customHeight="1" spans="1:11">
      <c r="A23" s="8">
        <v>18</v>
      </c>
      <c r="B23" s="8" t="s">
        <v>15</v>
      </c>
      <c r="C23" s="8" t="s">
        <v>28</v>
      </c>
      <c r="D23" s="8" t="s">
        <v>32</v>
      </c>
      <c r="E23" s="8" t="s">
        <v>17</v>
      </c>
      <c r="F23" s="8">
        <f>15*0.102</f>
        <v>1.53</v>
      </c>
      <c r="G23" s="8" t="s">
        <v>18</v>
      </c>
      <c r="H23" s="8"/>
      <c r="I23" s="11">
        <v>1180</v>
      </c>
      <c r="J23" s="12" t="s">
        <v>20</v>
      </c>
      <c r="K23" s="8" t="s">
        <v>29</v>
      </c>
    </row>
    <row r="24" s="2" customFormat="1" ht="20" customHeight="1" spans="1:11">
      <c r="A24" s="8">
        <v>19</v>
      </c>
      <c r="B24" s="8" t="s">
        <v>24</v>
      </c>
      <c r="C24" s="8" t="s">
        <v>24</v>
      </c>
      <c r="D24" s="8" t="s">
        <v>32</v>
      </c>
      <c r="E24" s="8" t="s">
        <v>17</v>
      </c>
      <c r="F24" s="8">
        <f>49*0.032</f>
        <v>1.568</v>
      </c>
      <c r="G24" s="8" t="s">
        <v>18</v>
      </c>
      <c r="H24" s="8"/>
      <c r="I24" s="11">
        <v>1180</v>
      </c>
      <c r="J24" s="12" t="s">
        <v>20</v>
      </c>
      <c r="K24" s="8" t="s">
        <v>29</v>
      </c>
    </row>
    <row r="25" s="2" customFormat="1" ht="20" customHeight="1" spans="1:11">
      <c r="A25" s="8">
        <v>20</v>
      </c>
      <c r="B25" s="8" t="s">
        <v>24</v>
      </c>
      <c r="C25" s="8" t="s">
        <v>24</v>
      </c>
      <c r="D25" s="8" t="s">
        <v>32</v>
      </c>
      <c r="E25" s="8" t="s">
        <v>17</v>
      </c>
      <c r="F25" s="8">
        <f>10*0.032</f>
        <v>0.32</v>
      </c>
      <c r="G25" s="8" t="s">
        <v>18</v>
      </c>
      <c r="H25" s="8"/>
      <c r="I25" s="11">
        <v>1180</v>
      </c>
      <c r="J25" s="12" t="s">
        <v>20</v>
      </c>
      <c r="K25" s="8" t="s">
        <v>29</v>
      </c>
    </row>
    <row r="26" s="2" customFormat="1" ht="28" customHeight="1" spans="1:11">
      <c r="A26" s="8">
        <v>21</v>
      </c>
      <c r="B26" s="8" t="s">
        <v>38</v>
      </c>
      <c r="C26" s="8"/>
      <c r="D26" s="8" t="s">
        <v>26</v>
      </c>
      <c r="E26" s="8" t="s">
        <v>17</v>
      </c>
      <c r="F26" s="8">
        <v>29.4</v>
      </c>
      <c r="G26" s="8" t="s">
        <v>18</v>
      </c>
      <c r="H26" s="8"/>
      <c r="I26" s="11">
        <v>1180</v>
      </c>
      <c r="J26" s="12" t="s">
        <v>20</v>
      </c>
      <c r="K26" s="8" t="s">
        <v>29</v>
      </c>
    </row>
    <row r="27" s="2" customFormat="1" ht="28" customHeight="1" spans="1:11">
      <c r="A27" s="8">
        <v>22</v>
      </c>
      <c r="B27" s="8" t="s">
        <v>39</v>
      </c>
      <c r="C27" s="8"/>
      <c r="D27" s="8" t="s">
        <v>32</v>
      </c>
      <c r="E27" s="8" t="s">
        <v>17</v>
      </c>
      <c r="F27" s="8">
        <v>7.6</v>
      </c>
      <c r="G27" s="8" t="s">
        <v>18</v>
      </c>
      <c r="H27" s="8"/>
      <c r="I27" s="11">
        <v>1180</v>
      </c>
      <c r="J27" s="12" t="s">
        <v>20</v>
      </c>
      <c r="K27" s="8" t="s">
        <v>29</v>
      </c>
    </row>
    <row r="28" s="2" customFormat="1" ht="28" customHeight="1" spans="1:11">
      <c r="A28" s="8">
        <v>23</v>
      </c>
      <c r="B28" s="8" t="s">
        <v>40</v>
      </c>
      <c r="C28" s="8" t="s">
        <v>41</v>
      </c>
      <c r="D28" s="8" t="s">
        <v>42</v>
      </c>
      <c r="E28" s="8" t="s">
        <v>17</v>
      </c>
      <c r="F28" s="8">
        <v>4</v>
      </c>
      <c r="G28" s="8" t="s">
        <v>18</v>
      </c>
      <c r="H28" s="8" t="s">
        <v>43</v>
      </c>
      <c r="I28" s="11">
        <v>1180</v>
      </c>
      <c r="J28" s="12" t="s">
        <v>20</v>
      </c>
      <c r="K28" s="8" t="s">
        <v>44</v>
      </c>
    </row>
    <row r="29" s="2" customFormat="1" ht="28" customHeight="1" spans="1:11">
      <c r="A29" s="8">
        <v>24</v>
      </c>
      <c r="B29" s="8" t="s">
        <v>40</v>
      </c>
      <c r="C29" s="8" t="s">
        <v>41</v>
      </c>
      <c r="D29" s="8" t="s">
        <v>45</v>
      </c>
      <c r="E29" s="8" t="s">
        <v>17</v>
      </c>
      <c r="F29" s="8">
        <v>4</v>
      </c>
      <c r="G29" s="8" t="s">
        <v>18</v>
      </c>
      <c r="H29" s="8" t="s">
        <v>43</v>
      </c>
      <c r="I29" s="11">
        <v>1180</v>
      </c>
      <c r="J29" s="12" t="s">
        <v>20</v>
      </c>
      <c r="K29" s="8" t="s">
        <v>44</v>
      </c>
    </row>
    <row r="30" s="2" customFormat="1" ht="20" customHeight="1" spans="1:11">
      <c r="A30" s="8">
        <v>25</v>
      </c>
      <c r="B30" s="8" t="s">
        <v>46</v>
      </c>
      <c r="C30" s="8" t="s">
        <v>47</v>
      </c>
      <c r="D30" s="8" t="s">
        <v>16</v>
      </c>
      <c r="E30" s="8" t="s">
        <v>17</v>
      </c>
      <c r="F30" s="8">
        <f>260*0.066</f>
        <v>17.16</v>
      </c>
      <c r="G30" s="8" t="s">
        <v>18</v>
      </c>
      <c r="H30" s="8" t="s">
        <v>48</v>
      </c>
      <c r="I30" s="11">
        <v>1180</v>
      </c>
      <c r="J30" s="12" t="s">
        <v>20</v>
      </c>
      <c r="K30" s="8" t="s">
        <v>49</v>
      </c>
    </row>
    <row r="31" s="2" customFormat="1" ht="20" customHeight="1" spans="1:11">
      <c r="A31" s="8">
        <v>26</v>
      </c>
      <c r="B31" s="8" t="s">
        <v>24</v>
      </c>
      <c r="C31" s="8" t="s">
        <v>50</v>
      </c>
      <c r="D31" s="8" t="s">
        <v>16</v>
      </c>
      <c r="E31" s="8" t="s">
        <v>17</v>
      </c>
      <c r="F31" s="8">
        <f>376*0.032</f>
        <v>12.032</v>
      </c>
      <c r="G31" s="8" t="s">
        <v>18</v>
      </c>
      <c r="H31" s="8" t="s">
        <v>48</v>
      </c>
      <c r="I31" s="11">
        <v>1180</v>
      </c>
      <c r="J31" s="12" t="s">
        <v>20</v>
      </c>
      <c r="K31" s="8" t="s">
        <v>49</v>
      </c>
    </row>
    <row r="32" s="2" customFormat="1" ht="20" customHeight="1" spans="1:11">
      <c r="A32" s="8">
        <v>27</v>
      </c>
      <c r="B32" s="8" t="s">
        <v>51</v>
      </c>
      <c r="C32" s="8"/>
      <c r="D32" s="8" t="s">
        <v>16</v>
      </c>
      <c r="E32" s="8" t="s">
        <v>17</v>
      </c>
      <c r="F32" s="8">
        <f>280*0.00435</f>
        <v>1.218</v>
      </c>
      <c r="G32" s="8" t="s">
        <v>18</v>
      </c>
      <c r="H32" s="8" t="s">
        <v>48</v>
      </c>
      <c r="I32" s="11">
        <v>1180</v>
      </c>
      <c r="J32" s="12" t="s">
        <v>20</v>
      </c>
      <c r="K32" s="8" t="s">
        <v>49</v>
      </c>
    </row>
    <row r="33" s="2" customFormat="1" ht="20" customHeight="1" spans="1:11">
      <c r="A33" s="8">
        <v>28</v>
      </c>
      <c r="B33" s="8" t="s">
        <v>52</v>
      </c>
      <c r="C33" s="8" t="s">
        <v>47</v>
      </c>
      <c r="D33" s="8" t="s">
        <v>16</v>
      </c>
      <c r="E33" s="8" t="s">
        <v>17</v>
      </c>
      <c r="F33" s="8">
        <f>232*0.066</f>
        <v>15.312</v>
      </c>
      <c r="G33" s="8" t="s">
        <v>18</v>
      </c>
      <c r="H33" s="8" t="s">
        <v>48</v>
      </c>
      <c r="I33" s="11">
        <v>1180</v>
      </c>
      <c r="J33" s="12" t="s">
        <v>20</v>
      </c>
      <c r="K33" s="8" t="s">
        <v>53</v>
      </c>
    </row>
    <row r="34" s="2" customFormat="1" ht="20" customHeight="1" spans="1:11">
      <c r="A34" s="8">
        <v>29</v>
      </c>
      <c r="B34" s="8" t="s">
        <v>24</v>
      </c>
      <c r="C34" s="8" t="s">
        <v>50</v>
      </c>
      <c r="D34" s="8" t="s">
        <v>16</v>
      </c>
      <c r="E34" s="8" t="s">
        <v>17</v>
      </c>
      <c r="F34" s="8">
        <f>232*0.032</f>
        <v>7.424</v>
      </c>
      <c r="G34" s="8" t="s">
        <v>18</v>
      </c>
      <c r="H34" s="8" t="s">
        <v>48</v>
      </c>
      <c r="I34" s="11">
        <v>1180</v>
      </c>
      <c r="J34" s="12" t="s">
        <v>20</v>
      </c>
      <c r="K34" s="8" t="s">
        <v>53</v>
      </c>
    </row>
    <row r="35" s="2" customFormat="1" ht="20" customHeight="1" spans="1:11">
      <c r="A35" s="8">
        <v>30</v>
      </c>
      <c r="B35" s="8" t="s">
        <v>54</v>
      </c>
      <c r="C35" s="8"/>
      <c r="D35" s="8" t="s">
        <v>16</v>
      </c>
      <c r="E35" s="8" t="s">
        <v>17</v>
      </c>
      <c r="F35" s="8">
        <f>31*0.025</f>
        <v>0.775</v>
      </c>
      <c r="G35" s="8" t="s">
        <v>55</v>
      </c>
      <c r="H35" s="8" t="s">
        <v>56</v>
      </c>
      <c r="I35" s="15">
        <v>9160</v>
      </c>
      <c r="J35" s="12" t="s">
        <v>20</v>
      </c>
      <c r="K35" s="8" t="s">
        <v>57</v>
      </c>
    </row>
    <row r="36" s="2" customFormat="1" ht="20" customHeight="1" spans="1:11">
      <c r="A36" s="8">
        <v>31</v>
      </c>
      <c r="B36" s="8" t="s">
        <v>58</v>
      </c>
      <c r="C36" s="8"/>
      <c r="D36" s="8" t="s">
        <v>16</v>
      </c>
      <c r="E36" s="8" t="s">
        <v>17</v>
      </c>
      <c r="F36" s="8">
        <f>12*0.002</f>
        <v>0.024</v>
      </c>
      <c r="G36" s="8" t="s">
        <v>55</v>
      </c>
      <c r="H36" s="8" t="s">
        <v>59</v>
      </c>
      <c r="I36" s="15">
        <v>9160</v>
      </c>
      <c r="J36" s="12" t="s">
        <v>20</v>
      </c>
      <c r="K36" s="8" t="s">
        <v>60</v>
      </c>
    </row>
    <row r="37" s="2" customFormat="1" ht="20" customHeight="1" spans="1:11">
      <c r="A37" s="8">
        <v>32</v>
      </c>
      <c r="B37" s="8" t="s">
        <v>61</v>
      </c>
      <c r="C37" s="8" t="s">
        <v>62</v>
      </c>
      <c r="D37" s="8" t="s">
        <v>63</v>
      </c>
      <c r="E37" s="8" t="s">
        <v>64</v>
      </c>
      <c r="F37" s="8">
        <v>300</v>
      </c>
      <c r="G37" s="8"/>
      <c r="H37" s="8">
        <v>2012</v>
      </c>
      <c r="I37" s="16">
        <v>10</v>
      </c>
      <c r="J37" s="17" t="s">
        <v>65</v>
      </c>
      <c r="K37" s="8" t="s">
        <v>60</v>
      </c>
    </row>
    <row r="38" s="2" customFormat="1" ht="20" customHeight="1" spans="1:11">
      <c r="A38" s="8">
        <v>33</v>
      </c>
      <c r="B38" s="8" t="s">
        <v>61</v>
      </c>
      <c r="C38" s="8" t="s">
        <v>66</v>
      </c>
      <c r="D38" s="8" t="s">
        <v>63</v>
      </c>
      <c r="E38" s="8" t="s">
        <v>64</v>
      </c>
      <c r="F38" s="8">
        <v>160</v>
      </c>
      <c r="G38" s="8"/>
      <c r="H38" s="18" t="s">
        <v>19</v>
      </c>
      <c r="I38" s="19">
        <v>60</v>
      </c>
      <c r="J38" s="17" t="s">
        <v>65</v>
      </c>
      <c r="K38" s="8" t="s">
        <v>60</v>
      </c>
    </row>
    <row r="39" s="2" customFormat="1" ht="20" customHeight="1" spans="1:11">
      <c r="A39" s="8">
        <v>34</v>
      </c>
      <c r="B39" s="8" t="s">
        <v>61</v>
      </c>
      <c r="C39" s="8" t="s">
        <v>67</v>
      </c>
      <c r="D39" s="8" t="s">
        <v>63</v>
      </c>
      <c r="E39" s="8" t="s">
        <v>64</v>
      </c>
      <c r="F39" s="8">
        <v>40</v>
      </c>
      <c r="G39" s="8"/>
      <c r="H39" s="8">
        <v>2012</v>
      </c>
      <c r="I39" s="20">
        <v>30</v>
      </c>
      <c r="J39" s="17" t="s">
        <v>65</v>
      </c>
      <c r="K39" s="8" t="s">
        <v>60</v>
      </c>
    </row>
    <row r="40" s="2" customFormat="1" ht="20" customHeight="1" spans="1:11">
      <c r="A40" s="8">
        <v>35</v>
      </c>
      <c r="B40" s="8" t="s">
        <v>68</v>
      </c>
      <c r="C40" s="8" t="s">
        <v>69</v>
      </c>
      <c r="D40" s="8" t="s">
        <v>63</v>
      </c>
      <c r="E40" s="8" t="s">
        <v>64</v>
      </c>
      <c r="F40" s="8">
        <v>260</v>
      </c>
      <c r="G40" s="8"/>
      <c r="H40" s="18" t="s">
        <v>70</v>
      </c>
      <c r="I40" s="21">
        <v>80</v>
      </c>
      <c r="J40" s="17" t="s">
        <v>65</v>
      </c>
      <c r="K40" s="8" t="s">
        <v>60</v>
      </c>
    </row>
    <row r="41" s="4" customFormat="1" ht="30" customHeight="1" spans="1:11">
      <c r="A41" s="22" t="s">
        <v>71</v>
      </c>
      <c r="B41" s="23"/>
      <c r="C41" s="23"/>
      <c r="D41" s="23"/>
      <c r="E41" s="24"/>
      <c r="F41" s="25"/>
      <c r="G41" s="26"/>
      <c r="H41" s="26"/>
      <c r="I41" s="27"/>
      <c r="J41" s="27"/>
      <c r="K41" s="25"/>
    </row>
    <row r="42" s="2" customFormat="1" ht="20" customHeight="1" spans="1:11">
      <c r="A42" s="6" t="s">
        <v>72</v>
      </c>
      <c r="I42" s="6"/>
      <c r="J42" s="6"/>
      <c r="K42" s="6"/>
    </row>
  </sheetData>
  <autoFilter xmlns:etc="http://www.wps.cn/officeDocument/2017/etCustomData" ref="A5:L42" etc:filterBottomFollowUsedRange="0">
    <extLst/>
  </autoFilter>
  <mergeCells count="22">
    <mergeCell ref="A1:K1"/>
    <mergeCell ref="A2:K2"/>
    <mergeCell ref="A3:H3"/>
    <mergeCell ref="I3:K3"/>
    <mergeCell ref="I4:J4"/>
    <mergeCell ref="A41:E41"/>
    <mergeCell ref="I42:K42"/>
    <mergeCell ref="A4:A5"/>
    <mergeCell ref="B4:B5"/>
    <mergeCell ref="C4:C5"/>
    <mergeCell ref="D4:D5"/>
    <mergeCell ref="E4:E5"/>
    <mergeCell ref="E6:E9"/>
    <mergeCell ref="F4:F5"/>
    <mergeCell ref="F6:F9"/>
    <mergeCell ref="G4:G5"/>
    <mergeCell ref="G6:G9"/>
    <mergeCell ref="H4:H5"/>
    <mergeCell ref="I6:I9"/>
    <mergeCell ref="J6:J9"/>
    <mergeCell ref="K4:K5"/>
    <mergeCell ref="L4:L5"/>
  </mergeCells>
  <printOptions horizontalCentered="1" verticalCentered="1"/>
  <pageMargins left="0.196527777777778" right="0.156944444444444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四川高速公路建设开发集团有限公司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2、废铁废钢等报废资产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陈婉竺</dc:creator>
  <cp:lastModifiedBy>龙秦</cp:lastModifiedBy>
  <dcterms:created xsi:type="dcterms:W3CDTF">2025-03-18T10:13:00Z</dcterms:created>
  <dcterms:modified xsi:type="dcterms:W3CDTF">2025-12-18T11:11:33Z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627F2FFA37867E4CB45A43698DD9E6E8_43</vt:lpwstr>
  </property>
  <property fmtid="{D5CDD505-2E9C-101B-9397-08002B2CF9AE}" pid="3" name="KSOProductBuildVer">
    <vt:lpwstr>2052-12.1.23540.23540</vt:lpwstr>
  </property>
</Properties>
</file>